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424" yWindow="1234" windowWidth="21227" windowHeight="12536"/>
  </bookViews>
  <sheets>
    <sheet name="Раздел подраздел 2023" sheetId="1" r:id="rId1"/>
  </sheets>
  <definedNames>
    <definedName name="_xlnm._FilterDatabase" localSheetId="0" hidden="1">'Раздел подраздел 2023'!$A$6:$GF$47</definedName>
    <definedName name="Z_02C082E9_58CF_4EE1_8891_E90806FD5E84_.wvu.FilterData" localSheetId="0" hidden="1">'Раздел подраздел 2023'!$A$6:$J$47</definedName>
    <definedName name="Z_02C082E9_58CF_4EE1_8891_E90806FD5E84_.wvu.PrintArea" localSheetId="0" hidden="1">'Раздел подраздел 2023'!$A$1:$J$47</definedName>
    <definedName name="Z_02C082E9_58CF_4EE1_8891_E90806FD5E84_.wvu.PrintTitles" localSheetId="0" hidden="1">'Раздел подраздел 2023'!$6:$6</definedName>
    <definedName name="Z_0BED2338_B7D3_477D_B4CB_BD8E00EC410E_.wvu.FilterData" localSheetId="0" hidden="1">'Раздел подраздел 2023'!$A$6:$J$47</definedName>
    <definedName name="Z_15EDBF9F_DF76_407E_B88A_0E841089B1DA_.wvu.FilterData" localSheetId="0" hidden="1">'Раздел подраздел 2023'!$A$6:$GF$6</definedName>
    <definedName name="Z_198ADDB5_DDE4_452C_9A82_460199619237_.wvu.FilterData" localSheetId="0" hidden="1">'Раздел подраздел 2023'!$A$6:$K$47</definedName>
    <definedName name="Z_1D0F2DD8_9467_465E_AAEB_13FBB8ACAC3B_.wvu.FilterData" localSheetId="0" hidden="1">'Раздел подраздел 2023'!$A$6:$J$47</definedName>
    <definedName name="Z_30C63FDB_D1E3_4780_82E5_C6EE54A403A3_.wvu.FilterData" localSheetId="0" hidden="1">'Раздел подраздел 2023'!$A$6:$J$47</definedName>
    <definedName name="Z_30C63FDB_D1E3_4780_82E5_C6EE54A403A3_.wvu.PrintArea" localSheetId="0" hidden="1">'Раздел подраздел 2023'!$A$1:$J$47</definedName>
    <definedName name="Z_30C63FDB_D1E3_4780_82E5_C6EE54A403A3_.wvu.PrintTitles" localSheetId="0" hidden="1">'Раздел подраздел 2023'!$6:$6</definedName>
    <definedName name="Z_3488AFD0_2EB7_45C8_9D49_50DABBD59A9C_.wvu.FilterData" localSheetId="0" hidden="1">'Раздел подраздел 2023'!$A$7:$J$47</definedName>
    <definedName name="Z_3488AFD0_2EB7_45C8_9D49_50DABBD59A9C_.wvu.PrintArea" localSheetId="0" hidden="1">'Раздел подраздел 2023'!$A$1:$J$47</definedName>
    <definedName name="Z_3488AFD0_2EB7_45C8_9D49_50DABBD59A9C_.wvu.PrintTitles" localSheetId="0" hidden="1">'Раздел подраздел 2023'!$6:$6</definedName>
    <definedName name="Z_35E27B03_776B_4D43_9305_010BCBEAB441_.wvu.FilterData" localSheetId="0" hidden="1">'Раздел подраздел 2023'!$A$7:$J$47</definedName>
    <definedName name="Z_35E27B03_776B_4D43_9305_010BCBEAB441_.wvu.PrintArea" localSheetId="0" hidden="1">'Раздел подраздел 2023'!$A$1:$J$47</definedName>
    <definedName name="Z_35E27B03_776B_4D43_9305_010BCBEAB441_.wvu.PrintTitles" localSheetId="0" hidden="1">'Раздел подраздел 2023'!$6:$6</definedName>
    <definedName name="Z_37D3E268_3F77_4BEA_BF27_02C6BFBF1D81_.wvu.FilterData" localSheetId="0" hidden="1">'Раздел подраздел 2023'!$A$6:$J$47</definedName>
    <definedName name="Z_37D3E268_3F77_4BEA_BF27_02C6BFBF1D81_.wvu.PrintArea" localSheetId="0" hidden="1">'Раздел подраздел 2023'!$A$1:$J$47</definedName>
    <definedName name="Z_37D3E268_3F77_4BEA_BF27_02C6BFBF1D81_.wvu.PrintTitles" localSheetId="0" hidden="1">'Раздел подраздел 2023'!$6:$6</definedName>
    <definedName name="Z_39BFEDB6_CF3B_4D50_ADF7_3C6FCE0DC0AE_.wvu.FilterData" localSheetId="0" hidden="1">'Раздел подраздел 2023'!$A$6:$K$47</definedName>
    <definedName name="Z_39BFEDB6_CF3B_4D50_ADF7_3C6FCE0DC0AE_.wvu.PrintArea" localSheetId="0" hidden="1">'Раздел подраздел 2023'!$A$1:$J$47</definedName>
    <definedName name="Z_39BFEDB6_CF3B_4D50_ADF7_3C6FCE0DC0AE_.wvu.PrintTitles" localSheetId="0" hidden="1">'Раздел подраздел 2023'!$6:$6</definedName>
    <definedName name="Z_3C5B4949_0923_488A_B97C_D2FA13C4E498_.wvu.FilterData" localSheetId="0" hidden="1">'Раздел подраздел 2023'!$A$6:$J$47</definedName>
    <definedName name="Z_3C5B4949_0923_488A_B97C_D2FA13C4E498_.wvu.PrintArea" localSheetId="0" hidden="1">'Раздел подраздел 2023'!$A$1:$J$47</definedName>
    <definedName name="Z_3C5B4949_0923_488A_B97C_D2FA13C4E498_.wvu.PrintTitles" localSheetId="0" hidden="1">'Раздел подраздел 2023'!$6:$6</definedName>
    <definedName name="Z_3E38B541_E190_4DC9_9AA8_93466042F6AB_.wvu.FilterData" localSheetId="0" hidden="1">'Раздел подраздел 2023'!$A$6:$K$47</definedName>
    <definedName name="Z_4299704F_AC4B_4E69_8459_0F7B68C7F52A_.wvu.FilterData" localSheetId="0" hidden="1">'Раздел подраздел 2023'!$A$6:$GF$47</definedName>
    <definedName name="Z_42FED060_8251_4BE4_9871_273B1CE87099_.wvu.FilterData" localSheetId="0" hidden="1">'Раздел подраздел 2023'!$A$6:$J$47</definedName>
    <definedName name="Z_42FED060_8251_4BE4_9871_273B1CE87099_.wvu.PrintArea" localSheetId="0" hidden="1">'Раздел подраздел 2023'!$A$1:$J$47</definedName>
    <definedName name="Z_42FED060_8251_4BE4_9871_273B1CE87099_.wvu.PrintTitles" localSheetId="0" hidden="1">'Раздел подраздел 2023'!$6:$6</definedName>
    <definedName name="Z_43729D94_B390_4648_9725_D58E4D77AB01_.wvu.FilterData" localSheetId="0" hidden="1">'Раздел подраздел 2023'!$A$7:$J$47</definedName>
    <definedName name="Z_43729D94_B390_4648_9725_D58E4D77AB01_.wvu.PrintArea" localSheetId="0" hidden="1">'Раздел подраздел 2023'!$A$1:$J$47</definedName>
    <definedName name="Z_43729D94_B390_4648_9725_D58E4D77AB01_.wvu.PrintTitles" localSheetId="0" hidden="1">'Раздел подраздел 2023'!$6:$6</definedName>
    <definedName name="Z_486969F9_0C1B_4E00_85BE_B327B3AB297C_.wvu.FilterData" localSheetId="0" hidden="1">'Раздел подраздел 2023'!$A$6:$J$47</definedName>
    <definedName name="Z_48CB3BDA_5633_497B_BF1F_F88ECFD9EFE4_.wvu.FilterData" localSheetId="0" hidden="1">'Раздел подраздел 2023'!$A$6:$J$47</definedName>
    <definedName name="Z_4BC57B5D_BEDB_4A06_90EE_B09080DEBD17_.wvu.FilterData" localSheetId="0" hidden="1">'Раздел подраздел 2023'!$A$6:$J$47</definedName>
    <definedName name="Z_4BC57B5D_BEDB_4A06_90EE_B09080DEBD17_.wvu.PrintArea" localSheetId="0" hidden="1">'Раздел подраздел 2023'!$A$1:$J$47</definedName>
    <definedName name="Z_4BC57B5D_BEDB_4A06_90EE_B09080DEBD17_.wvu.PrintTitles" localSheetId="0" hidden="1">'Раздел подраздел 2023'!$6:$6</definedName>
    <definedName name="Z_4E946C8C_9DBA_4414_B15F_946596B9B7DC_.wvu.FilterData" localSheetId="0" hidden="1">'Раздел подраздел 2023'!$A$6:$J$47</definedName>
    <definedName name="Z_4E946C8C_9DBA_4414_B15F_946596B9B7DC_.wvu.PrintArea" localSheetId="0" hidden="1">'Раздел подраздел 2023'!$A$1:$J$47</definedName>
    <definedName name="Z_4E946C8C_9DBA_4414_B15F_946596B9B7DC_.wvu.PrintTitles" localSheetId="0" hidden="1">'Раздел подраздел 2023'!$6:$6</definedName>
    <definedName name="Z_5DB9F25A_491F_40C5_AA60_D6D62ECBB3DD_.wvu.FilterData" localSheetId="0" hidden="1">'Раздел подраздел 2023'!$A$6:$J$47</definedName>
    <definedName name="Z_5DB9F25A_491F_40C5_AA60_D6D62ECBB3DD_.wvu.PrintArea" localSheetId="0" hidden="1">'Раздел подраздел 2023'!$A$1:$J$47</definedName>
    <definedName name="Z_5DB9F25A_491F_40C5_AA60_D6D62ECBB3DD_.wvu.PrintTitles" localSheetId="0" hidden="1">'Раздел подраздел 2023'!$6:$6</definedName>
    <definedName name="Z_6376AA84_6DAB_4140_BABC_38C988C879B3_.wvu.FilterData" localSheetId="0" hidden="1">'Раздел подраздел 2023'!$A$6:$K$47</definedName>
    <definedName name="Z_6376AA84_6DAB_4140_BABC_38C988C879B3_.wvu.PrintArea" localSheetId="0" hidden="1">'Раздел подраздел 2023'!$A$1:$J$47</definedName>
    <definedName name="Z_6376AA84_6DAB_4140_BABC_38C988C879B3_.wvu.PrintTitles" localSheetId="0" hidden="1">'Раздел подраздел 2023'!$6:$6</definedName>
    <definedName name="Z_6E59C81F_712A_4BEA_92B2_5566804E17EF_.wvu.FilterData" localSheetId="0" hidden="1">'Раздел подраздел 2023'!$A$6:$K$47</definedName>
    <definedName name="Z_6E59C81F_712A_4BEA_92B2_5566804E17EF_.wvu.PrintArea" localSheetId="0" hidden="1">'Раздел подраздел 2023'!$A$1:$J$47</definedName>
    <definedName name="Z_6E59C81F_712A_4BEA_92B2_5566804E17EF_.wvu.PrintTitles" localSheetId="0" hidden="1">'Раздел подраздел 2023'!$6:$6</definedName>
    <definedName name="Z_70B97892_28E3_4E58_AA65_AF83290F112D_.wvu.FilterData" localSheetId="0" hidden="1">'Раздел подраздел 2023'!$A$6:$J$47</definedName>
    <definedName name="Z_70B97892_28E3_4E58_AA65_AF83290F112D_.wvu.PrintArea" localSheetId="0" hidden="1">'Раздел подраздел 2023'!$A$1:$J$47</definedName>
    <definedName name="Z_70B97892_28E3_4E58_AA65_AF83290F112D_.wvu.PrintTitles" localSheetId="0" hidden="1">'Раздел подраздел 2023'!$6:$6</definedName>
    <definedName name="Z_7B59C6F6_AD12_458B_911D_74B70670CB21_.wvu.FilterData" localSheetId="0" hidden="1">'Раздел подраздел 2023'!$A$6:$J$47</definedName>
    <definedName name="Z_7B59C6F6_AD12_458B_911D_74B70670CB21_.wvu.PrintArea" localSheetId="0" hidden="1">'Раздел подраздел 2023'!$A$1:$J$47</definedName>
    <definedName name="Z_7B59C6F6_AD12_458B_911D_74B70670CB21_.wvu.PrintTitles" localSheetId="0" hidden="1">'Раздел подраздел 2023'!$6:$6</definedName>
    <definedName name="Z_8769FBD6_77BC_4CE6_B0CD_ABAC998E0918_.wvu.FilterData" localSheetId="0" hidden="1">'Раздел подраздел 2023'!$A$6:$J$47</definedName>
    <definedName name="Z_8783FB30_4C2B_4E46_B9FA_636FDA8834A4_.wvu.FilterData" localSheetId="0" hidden="1">'Раздел подраздел 2023'!$A$6:$J$47</definedName>
    <definedName name="Z_8783FB30_4C2B_4E46_B9FA_636FDA8834A4_.wvu.PrintArea" localSheetId="0" hidden="1">'Раздел подраздел 2023'!$A$1:$J$47</definedName>
    <definedName name="Z_8783FB30_4C2B_4E46_B9FA_636FDA8834A4_.wvu.PrintTitles" localSheetId="0" hidden="1">'Раздел подраздел 2023'!$6:$6</definedName>
    <definedName name="Z_9423B178_6BF1_4DC7_8DD7_53D1606DE6FF_.wvu.FilterData" localSheetId="0" hidden="1">'Раздел подраздел 2023'!$A$6:$J$47</definedName>
    <definedName name="Z_9423B178_6BF1_4DC7_8DD7_53D1606DE6FF_.wvu.PrintArea" localSheetId="0" hidden="1">'Раздел подраздел 2023'!$A$1:$J$46</definedName>
    <definedName name="Z_9423B178_6BF1_4DC7_8DD7_53D1606DE6FF_.wvu.PrintTitles" localSheetId="0" hidden="1">'Раздел подраздел 2023'!$6:$6</definedName>
    <definedName name="Z_A8752A11_67D2_4566_9E28_4C84FFB6D791_.wvu.FilterData" localSheetId="0" hidden="1">'Раздел подраздел 2023'!$A$6:$K$47</definedName>
    <definedName name="Z_B7B90A89_897F_4012_90B6_291E100B20EE_.wvu.FilterData" localSheetId="0" hidden="1">'Раздел подраздел 2023'!$A$6:$J$47</definedName>
    <definedName name="Z_B7B90A89_897F_4012_90B6_291E100B20EE_.wvu.PrintArea" localSheetId="0" hidden="1">'Раздел подраздел 2023'!$A$1:$J$47</definedName>
    <definedName name="Z_B7B90A89_897F_4012_90B6_291E100B20EE_.wvu.PrintTitles" localSheetId="0" hidden="1">'Раздел подраздел 2023'!$6:$6</definedName>
    <definedName name="Z_B968DCA7_5282_46AC_8019_6F6322938389_.wvu.FilterData" localSheetId="0" hidden="1">'Раздел подраздел 2023'!$A$6:$J$47</definedName>
    <definedName name="Z_C7A70FEE_DCAA_4F22_A799_F3513A55FD8E_.wvu.FilterData" localSheetId="0" hidden="1">'Раздел подраздел 2023'!$A$7:$J$47</definedName>
    <definedName name="Z_C7A70FEE_DCAA_4F22_A799_F3513A55FD8E_.wvu.PrintArea" localSheetId="0" hidden="1">'Раздел подраздел 2023'!$A$1:$J$47</definedName>
    <definedName name="Z_C7A70FEE_DCAA_4F22_A799_F3513A55FD8E_.wvu.PrintTitles" localSheetId="0" hidden="1">'Раздел подраздел 2023'!$6:$6</definedName>
    <definedName name="Z_E1EE3B17_23CA_43CB_B3ED_1A923530AD0B_.wvu.FilterData" localSheetId="0" hidden="1">'Раздел подраздел 2023'!$A$6:$J$47</definedName>
    <definedName name="Z_E1EE3B17_23CA_43CB_B3ED_1A923530AD0B_.wvu.PrintArea" localSheetId="0" hidden="1">'Раздел подраздел 2023'!$A$1:$J$47</definedName>
    <definedName name="Z_E1EE3B17_23CA_43CB_B3ED_1A923530AD0B_.wvu.PrintTitles" localSheetId="0" hidden="1">'Раздел подраздел 2023'!$6:$6</definedName>
    <definedName name="Z_E5826787_AE22_43DB_BE2F_B939E2D34E5B_.wvu.FilterData" localSheetId="0" hidden="1">'Раздел подраздел 2023'!$A$6:$J$47</definedName>
    <definedName name="Z_E5826787_AE22_43DB_BE2F_B939E2D34E5B_.wvu.PrintArea" localSheetId="0" hidden="1">'Раздел подраздел 2023'!$A$1:$J$47</definedName>
    <definedName name="Z_E5826787_AE22_43DB_BE2F_B939E2D34E5B_.wvu.PrintTitles" localSheetId="0" hidden="1">'Раздел подраздел 2023'!$6:$6</definedName>
    <definedName name="Z_F460B65D_1C8E_4AA5_B4A3_035C423B2BCB_.wvu.FilterData" localSheetId="0" hidden="1">'Раздел подраздел 2023'!$A$6:$J$47</definedName>
    <definedName name="Z_F460B65D_1C8E_4AA5_B4A3_035C423B2BCB_.wvu.PrintArea" localSheetId="0" hidden="1">'Раздел подраздел 2023'!$A$1:$J$47</definedName>
    <definedName name="Z_F460B65D_1C8E_4AA5_B4A3_035C423B2BCB_.wvu.PrintTitles" localSheetId="0" hidden="1">'Раздел подраздел 2023'!$6:$6</definedName>
    <definedName name="Z_F67BABCD_81D7_47FE_850A_07289DA31150_.wvu.FilterData" localSheetId="0" hidden="1">'Раздел подраздел 2023'!$A$6:$J$47</definedName>
    <definedName name="Z_F67BABCD_81D7_47FE_850A_07289DA31150_.wvu.PrintArea" localSheetId="0" hidden="1">'Раздел подраздел 2023'!$A$1:$J$47</definedName>
    <definedName name="Z_F67BABCD_81D7_47FE_850A_07289DA31150_.wvu.PrintTitles" localSheetId="0" hidden="1">'Раздел подраздел 2023'!$6:$6</definedName>
    <definedName name="_xlnm.Print_Titles" localSheetId="0">'Раздел подраздел 2023'!$6:$6</definedName>
    <definedName name="_xlnm.Print_Area" localSheetId="0">'Раздел подраздел 2023'!$A$1:$J$50</definedName>
  </definedNames>
  <calcPr calcId="124519"/>
  <customWorkbookViews>
    <customWorkbookView name="Malikova Маликова Э Н - Личное представление" guid="{35E27B03-776B-4D43-9305-010BCBEAB441}" mergeInterval="0" personalView="1" maximized="1" xWindow="1" yWindow="1" windowWidth="1916" windowHeight="818" activeSheetId="1"/>
    <customWorkbookView name="Gutsalova - Личное представление" guid="{B7B90A89-897F-4012-90B6-291E100B20EE}" mergeInterval="0" personalView="1" maximized="1" xWindow="1" yWindow="1" windowWidth="1888" windowHeight="925" activeSheetId="1"/>
    <customWorkbookView name="Morshinina Морщинина Е А - Личное представление" guid="{9423B178-6BF1-4DC7-8DD7-53D1606DE6FF}" mergeInterval="0" personalView="1" maximized="1" xWindow="1" yWindow="1" windowWidth="1916" windowHeight="850" activeSheetId="1"/>
    <customWorkbookView name="Negrub Негруб Н В - Личное представление" guid="{F67BABCD-81D7-47FE-850A-07289DA31150}" mergeInterval="0" personalView="1" maximized="1" xWindow="1" yWindow="1" windowWidth="1916" windowHeight="780" activeSheetId="1"/>
    <customWorkbookView name="Panova Панова Е М - Личное представление" guid="{4BC57B5D-BEDB-4A06-90EE-B09080DEBD17}" mergeInterval="0" personalView="1" maximized="1" xWindow="1" yWindow="1" windowWidth="1554" windowHeight="956" activeSheetId="1"/>
    <customWorkbookView name="Sagandikov Сагандыков С Д - Личное представление" guid="{39BFEDB6-CF3B-4D50-ADF7-3C6FCE0DC0AE}" mergeInterval="0" personalView="1" maximized="1" xWindow="1" yWindow="1" windowWidth="1916" windowHeight="970" activeSheetId="1"/>
    <customWorkbookView name="Goloburdova Голобурдова Е С - Личное представление" guid="{4E946C8C-9DBA-4414-B15F-946596B9B7DC}" mergeInterval="0" personalView="1" maximized="1" xWindow="1" yWindow="1" windowWidth="1916" windowHeight="850" activeSheetId="1"/>
    <customWorkbookView name="Soroka Сорока А.В. - Личное представление" guid="{7B59C6F6-AD12-458B-911D-74B70670CB21}" mergeInterval="0" personalView="1" maximized="1" xWindow="1" yWindow="1" windowWidth="1916" windowHeight="970" activeSheetId="1"/>
    <customWorkbookView name="Shumeyko Шумейко О Г - Личное представление" guid="{E5826787-AE22-43DB-BE2F-B939E2D34E5B}" mergeInterval="0" personalView="1" maximized="1" xWindow="1" yWindow="1" windowWidth="1916" windowHeight="804" activeSheetId="1" showComments="commIndAndComment"/>
    <customWorkbookView name="Antilogova Антилогова А А - Личное представление" guid="{30C63FDB-D1E3-4780-82E5-C6EE54A403A3}" mergeInterval="0" personalView="1" maximized="1" xWindow="1" yWindow="1" windowWidth="1916" windowHeight="850" activeSheetId="1"/>
    <customWorkbookView name="Stadnikova Стадникова П П - Личное представление" guid="{5DB9F25A-491F-40C5-AA60-D6D62ECBB3DD}" mergeInterval="0" personalView="1" maximized="1" xWindow="1" yWindow="1" windowWidth="1916" windowHeight="970" activeSheetId="1"/>
    <customWorkbookView name="Artser Арцер И Ю - Личное представление" guid="{70B97892-28E3-4E58-AA65-AF83290F112D}" mergeInterval="0" personalView="1" maximized="1" xWindow="1" yWindow="1" windowWidth="1916" windowHeight="850" activeSheetId="1"/>
    <customWorkbookView name="Yakimenko Якименко Г М - Личное представление" guid="{37D3E268-3F77-4BEA-BF27-02C6BFBF1D81}" mergeInterval="0" personalView="1" maximized="1" xWindow="1" yWindow="1" windowWidth="1596" windowHeight="670" activeSheetId="1"/>
    <customWorkbookView name="Tarasova - Личное представление" guid="{42FED060-8251-4BE4-9871-273B1CE87099}" mergeInterval="0" personalView="1" maximized="1" xWindow="1" yWindow="1" windowWidth="1892" windowHeight="789" activeSheetId="1"/>
    <customWorkbookView name="Emelyantseva Емельянцева Е Н - Личное представление" guid="{8783FB30-4C2B-4E46-B9FA-636FDA8834A4}" mergeInterval="0" personalView="1" maximized="1" xWindow="1" yWindow="1" windowWidth="1858" windowHeight="889" activeSheetId="1"/>
    <customWorkbookView name="Vayc Вайц О В - Личное представление" guid="{3C5B4949-0923-488A-B97C-D2FA13C4E498}" mergeInterval="0" personalView="1" maximized="1" xWindow="1" yWindow="1" windowWidth="1916" windowHeight="850" activeSheetId="1"/>
    <customWorkbookView name="Shurova - Личное представление" guid="{F460B65D-1C8E-4AA5-B4A3-035C423B2BCB}" mergeInterval="0" personalView="1" maximized="1" xWindow="1" yWindow="1" windowWidth="1916" windowHeight="850" activeSheetId="1"/>
    <customWorkbookView name="Matalasova Маталасова М В - Личное представление" guid="{6376AA84-6DAB-4140-BABC-38C988C879B3}" mergeInterval="0" personalView="1" maximized="1" xWindow="1" yWindow="1" windowWidth="1916" windowHeight="850" activeSheetId="1"/>
    <customWorkbookView name="kalinovskaia - Личное представление" guid="{E1EE3B17-23CA-43CB-B3ED-1A923530AD0B}" mergeInterval="0" personalView="1" maximized="1" xWindow="1" yWindow="1" windowWidth="1916" windowHeight="850" activeSheetId="1"/>
    <customWorkbookView name="Shevcova Шевцова Е В - Личное представление" guid="{6E59C81F-712A-4BEA-92B2-5566804E17EF}" mergeInterval="0" personalView="1" maximized="1" xWindow="1" yWindow="1" windowWidth="1916" windowHeight="850" activeSheetId="1"/>
    <customWorkbookView name="Manuilova Мануилова Ю В - Личное представление" guid="{02C082E9-58CF-4EE1-8891-E90806FD5E84}" mergeInterval="0" personalView="1" maximized="1" xWindow="1" yWindow="1" windowWidth="1805" windowHeight="826" activeSheetId="1"/>
    <customWorkbookView name="Student7 - Личное представление" guid="{C7A70FEE-DCAA-4F22-A799-F3513A55FD8E}" mergeInterval="0" personalView="1" maximized="1" xWindow="1" yWindow="1" windowWidth="1276" windowHeight="794" activeSheetId="1"/>
    <customWorkbookView name="Syritsina Сырицина И В - Личное представление" guid="{43729D94-B390-4648-9725-D58E4D77AB01}" mergeInterval="0" personalView="1" maximized="1" windowWidth="1916" windowHeight="854" activeSheetId="1"/>
    <customWorkbookView name="Yaroshevich Ярошевич И С - Личное представление" guid="{3488AFD0-2EB7-45C8-9D49-50DABBD59A9C}" mergeInterval="0" personalView="1" maximized="1" xWindow="1" yWindow="1" windowWidth="1856" windowHeight="889" activeSheetId="1"/>
  </customWorkbookViews>
</workbook>
</file>

<file path=xl/calcChain.xml><?xml version="1.0" encoding="utf-8"?>
<calcChain xmlns="http://schemas.openxmlformats.org/spreadsheetml/2006/main">
  <c r="F38" i="1"/>
  <c r="E38"/>
  <c r="E43"/>
  <c r="F43"/>
  <c r="G40"/>
  <c r="D47"/>
  <c r="E45"/>
  <c r="F45"/>
  <c r="D45"/>
  <c r="D43"/>
  <c r="D38"/>
  <c r="E35"/>
  <c r="F35"/>
  <c r="D35"/>
  <c r="E29"/>
  <c r="F29"/>
  <c r="D29"/>
  <c r="E27"/>
  <c r="F27"/>
  <c r="D27"/>
  <c r="E23"/>
  <c r="F23"/>
  <c r="D23"/>
  <c r="E17"/>
  <c r="F17"/>
  <c r="D17"/>
  <c r="E14"/>
  <c r="F14"/>
  <c r="D14"/>
  <c r="E7"/>
  <c r="F7"/>
  <c r="D7"/>
  <c r="G9"/>
  <c r="I9"/>
  <c r="F47" l="1"/>
  <c r="E47"/>
  <c r="G26"/>
  <c r="I8" l="1"/>
  <c r="G8"/>
  <c r="G27" l="1"/>
  <c r="G22" l="1"/>
  <c r="G46"/>
  <c r="G45"/>
  <c r="G44"/>
  <c r="G43"/>
  <c r="G42"/>
  <c r="G41"/>
  <c r="G39"/>
  <c r="G38"/>
  <c r="G37"/>
  <c r="G36"/>
  <c r="G35"/>
  <c r="G34"/>
  <c r="G33"/>
  <c r="G32"/>
  <c r="G31"/>
  <c r="G30"/>
  <c r="G29"/>
  <c r="G28"/>
  <c r="G25"/>
  <c r="G24"/>
  <c r="G23"/>
  <c r="G21"/>
  <c r="G20"/>
  <c r="G19"/>
  <c r="G18"/>
  <c r="G17"/>
  <c r="G16"/>
  <c r="G15"/>
  <c r="G14"/>
  <c r="G13"/>
  <c r="G12"/>
  <c r="G11"/>
  <c r="G10"/>
  <c r="G7"/>
  <c r="I10"/>
  <c r="I46"/>
  <c r="I45"/>
  <c r="I44"/>
  <c r="I43"/>
  <c r="I42"/>
  <c r="I41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7"/>
  <c r="G47" l="1"/>
  <c r="I47"/>
</calcChain>
</file>

<file path=xl/sharedStrings.xml><?xml version="1.0" encoding="utf-8"?>
<sst xmlns="http://schemas.openxmlformats.org/spreadsheetml/2006/main" count="120" uniqueCount="84">
  <si>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</si>
  <si>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</si>
  <si>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</si>
  <si>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</si>
  <si>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</si>
  <si>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</si>
  <si>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</si>
  <si>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</si>
  <si>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</si>
  <si>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</si>
  <si>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</si>
  <si>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</si>
  <si>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</si>
  <si>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</si>
  <si>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</si>
  <si>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</si>
  <si>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</si>
  <si>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</si>
  <si>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</si>
  <si>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</si>
  <si>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</si>
  <si>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</si>
  <si>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</si>
  <si>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</si>
  <si>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</si>
  <si>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</si>
  <si>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</si>
  <si>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</si>
  <si>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</si>
  <si>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</si>
  <si>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</si>
  <si>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</si>
  <si>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</si>
  <si>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00</t>
  </si>
  <si>
    <t>Другие вопросы в области охраны окружающей среды</t>
  </si>
  <si>
    <t>Межбюджетные трансферты общего характера бюджетам бюджетной системы Российской Федерации</t>
  </si>
  <si>
    <t>Всего расходов</t>
  </si>
  <si>
    <t>Наименование кодов 
классификации расходов бюджетов</t>
  </si>
  <si>
    <t>Коды классификации расходов бюджетов</t>
  </si>
  <si>
    <t>Раздел</t>
  </si>
  <si>
    <t>Подраз-дел</t>
  </si>
  <si>
    <t>Отклонение</t>
  </si>
  <si>
    <t>х</t>
  </si>
  <si>
    <t>Дополнительное образование детей</t>
  </si>
  <si>
    <t>Молодежная политика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</si>
  <si>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</si>
  <si>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</si>
  <si>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от первоначального плана</t>
  </si>
  <si>
    <t>от уточненного плана</t>
  </si>
  <si>
    <t>пояснения различий между уточненными плановыми значениями и  их фактическими значениями</t>
  </si>
  <si>
    <t>Средства резервного фонда Правительства Омской области в течение года распределены по соответствующим разделам и подразделам классификации расходов в соответствии с приказом Министерства финансов Российской Федерации от 24 мая 2022 года № 82н "О Порядке формирования и применения кодов бюджетной классификации Российской Федерации, их структуре и принципах назначения"</t>
  </si>
  <si>
    <t>Нераспределенный остаток средств резервного фонда Правительства Омской области</t>
  </si>
  <si>
    <r>
  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 ростом в течение года собственных источников, в т.ч. поступлений по налоговым и неналоговым доходам
</t>
    </r>
    <r>
      <rPr>
        <sz val="14"/>
        <color indexed="10"/>
        <rFont val="Times New Roman"/>
        <family val="1"/>
        <charset val="204"/>
      </rPr>
      <t/>
    </r>
  </si>
  <si>
    <t xml:space="preserve">Уменьшение расходов областного бюджета обусловлено неосвоением средств по переселению граждан из аварийного жилищного фонда, в связи с двухлетним сроком реализации одного этапа переселения. Фактическое исполнение средств осуществлялось в соответствии с выполнением обязательств по заключенным контрактам.        </t>
  </si>
  <si>
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 ростом в течение года собственных источников, в т.ч. поступлений по налоговым и неналоговым доходам
</t>
  </si>
  <si>
    <t>В рамках бюджетных ассигнований дорожного фонда Омской области отклонение обусловлено оплатой работ по факту на основании актов выполненных работ</t>
  </si>
  <si>
    <t>пояснения различий между первоначально утвержденными показателями и    их фактическими значениями</t>
  </si>
  <si>
    <t>Уменьшение расходов областного бюджета обусловлено:
1. Фактически выполненными работами (услугами) в соответствии с заключенными государственными контрактами; 
2. Заявительным характером предоставления субсидий</t>
  </si>
  <si>
    <t>процентов                    (гр. 6 / гр. 5)х100-100</t>
  </si>
  <si>
    <t>процентов                    (гр. 6 / гр. 4)х100-100</t>
  </si>
  <si>
    <t>Первоначально утверждено Решением Совета Большеуковского муниципального района Омской области
"О бюджете Большеуковского муниципального района на 2024 год и на плановый период 2025 и 2026 годов", рублей*</t>
  </si>
  <si>
    <t>Утверждено  Решением Совета Большеуковского муниципального района Омской области 
"О бюджете Большеуковского муниципального района на 2024 год и на плановый период 2025 и 2026 годов", рублей**</t>
  </si>
  <si>
    <t>Исполнено 
за 2024 год, 
рублей</t>
  </si>
  <si>
    <t>* Решение Совета от 21 декабря 2023 г. № 239 "О бюджете Большеуковского муниципального района на 2024 год и на плановый период 2025 и 2026 годов",</t>
  </si>
  <si>
    <t>** Решение Совета от 21 декабря 2023 г. № 239  (ред. от 28.02.2025) "Об областном бюджете на 2023 год и на плановый период 2024 и 2025 годов"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</si>
  <si>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</si>
  <si>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Увеличение объема расходов относительно первоначально утвержденного плана  обусловлено ростом в течение года собственных источников, в т.ч. поступлений по налоговым и неналоговым доходам;
</t>
  </si>
  <si>
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Омской области ограничений) обусловлено Распределением целевых межбюджетных трансфертов из областного бюджета в ходе исполнения бюджета </t>
  </si>
  <si>
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
1.Увеличения выплаты пособия, выплачиваемые организациями сектора муниципального управления;                                                2. Ростом в течение года собственных источников, в т.ч. поступлений по налоговым и неналоговым доходам
</t>
  </si>
  <si>
    <t>Выплата материальной помощи. пострадавшим от пожара</t>
  </si>
  <si>
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
1. ростом в течение года собственных источников, в т.ч. поступлений по налоговым и неналоговым доходам;
2. поступлением бюджетных ассигнований за счет средств областного бюджета на
-реализацию инициативных проектов;                                                                                                                                                        - гос поддержка на материально техническое снащение объектов; </t>
  </si>
  <si>
    <t xml:space="preserve"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
1. Ростом в течение года собственных источников, в т.ч. поступлений по налоговым и неналоговым доходам;
2. Поступлением бюджетных ассигнований за счет средств областного бюджета:
- 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организациях;
- на софинансирования расходных обязательств субъектов Российской Федерации и г. Байконура на осуществление мероприятий, направленных на создание некапитальных объектов (палаточный лагерь) отдыха детей и их оздоровления, за счет средств резервного фонда Правительства Российской Федерации;
</t>
  </si>
  <si>
    <t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
1. Ростом в течение года собственных источников, в т.ч. поступлений по налоговым и неналоговым доходам
2. Распределением целевых межбюджетных трансфертов из областного бюджета в ходе исполнения бюджета</t>
  </si>
  <si>
    <t xml:space="preserve">Уменьшение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 возвратом в течение года собственных источников, в т.ч. поступлений по налоговым и неналоговым доходам
</t>
  </si>
  <si>
    <t>Увеличение бюджетных ассигнований на создание мест (площадок)  накопления твердых коммунальных отходов, приобоетение контейнеров</t>
  </si>
  <si>
    <t>Увеличение объема расходов относительно первоначально утвержденного плана на:                                                                                                                                   - текущий и капитальный ремонт объектов ЖКХ,                                                                                                                                     -приобретение и установка локальных станций очистки воды</t>
  </si>
  <si>
    <t>Увеличение объема расходов относительно первоначально утвержденного плана на реализацию регионального проекта "Обеспечение устойчивого сокращения непригодного для проживания жилищного фонда</t>
  </si>
  <si>
    <t xml:space="preserve">Увеличение объема расходов относительно первоначально утвержденного плана на разработку документов территориального планирования  </t>
  </si>
  <si>
    <t xml:space="preserve">Отклонение обусловлено:
1. Увеличением объема прогнозных поступлений по налоговым и неналоговым доходам, являющимися источниками формирования дорожного фонда Омской области;
</t>
  </si>
  <si>
    <t>Увеличение объема расходов относительно первоначально утвержденного плана обусловлено:
1. Ростом в течение года собственных источников, в т.ч. поступлений по налоговым и неналоговым доходам
2. Поступления средств областного бюджета</t>
  </si>
  <si>
    <t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
1. Ростом в течение года собственных источников, в т.ч. поступлений по налоговым и неналоговым доходам
2. внесение изменений в денежное содержание муниципальных служащих</t>
  </si>
  <si>
    <t>Увеличение объема расходов относительно первоначально утвержденного плана (сформированного в пределах установленных соглашениями с Минфином России ограничений) обусловлено: 
- ростом в течение года собственных источников, в т.ч. поступлений по налоговым и неналоговым доходам;
- выделением средств из резервного фонда Правительства Омской области на ликвидацию чрезвычайных ситуацтй</t>
  </si>
  <si>
    <t>Повышение оплаты труда отдельных категорий работников бюджетной сферы , на которых не распространяются действия указов Президента Российской Федерации, в соответствии с решением высшего должностного лица Омской области, а также на повышение оплаты труда в связи с изменением минимального размера оплаты труда .</t>
  </si>
  <si>
    <t>СВЕДЕНИЯ
об исполнении расходов районного бюджета по разделам и подразделам классификации расходов бюджетов за 2024 год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</si>
</sst>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#,##0.00;[Red]\-#,##0.00;0.00"/>
    <numFmt numFmtId="166" formatCode="0.0"/>
    <numFmt numFmtId="167" formatCode="000"/>
    <numFmt numFmtId="168" formatCode="00;&quot;₽&quot;;&quot;₽&quot;"/>
    <numFmt numFmtId="169" formatCode="#,##0.00;;"/>
  </numFmts>
  <fonts count="1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0" fillId="0" borderId="0"/>
    <xf numFmtId="0" fontId="11" fillId="0" borderId="0"/>
  </cellStyleXfs>
  <cellXfs count="87">
    <xf numFmtId="0" fontId="0" fillId="0" borderId="0" xfId="0"/>
    <xf numFmtId="0" fontId="1" fillId="0" borderId="0" xfId="2"/>
    <xf numFmtId="0" fontId="3" fillId="0" borderId="0" xfId="3"/>
    <xf numFmtId="0" fontId="3" fillId="0" borderId="0" xfId="0" applyFont="1" applyFill="1" applyAlignment="1" applyProtection="1">
      <alignment vertical="center" wrapText="1"/>
      <protection locked="0"/>
    </xf>
    <xf numFmtId="0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166" fontId="1" fillId="0" borderId="2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 applyProtection="1">
      <alignment horizontal="right" vertical="top"/>
      <protection hidden="1"/>
    </xf>
    <xf numFmtId="164" fontId="1" fillId="0" borderId="1" xfId="2" applyNumberFormat="1" applyFont="1" applyFill="1" applyBorder="1" applyAlignment="1" applyProtection="1">
      <alignment horizontal="center" vertical="top"/>
      <protection hidden="1"/>
    </xf>
    <xf numFmtId="0" fontId="1" fillId="0" borderId="0" xfId="2" applyFill="1"/>
    <xf numFmtId="167" fontId="1" fillId="2" borderId="1" xfId="2" applyNumberFormat="1" applyFont="1" applyFill="1" applyBorder="1" applyAlignment="1" applyProtection="1">
      <alignment horizontal="left" vertical="top" wrapText="1"/>
      <protection hidden="1"/>
    </xf>
    <xf numFmtId="167" fontId="1" fillId="0" borderId="1" xfId="2" applyNumberFormat="1" applyFont="1" applyFill="1" applyBorder="1" applyAlignment="1" applyProtection="1">
      <alignment horizontal="left" vertical="top" wrapText="1"/>
      <protection hidden="1"/>
    </xf>
    <xf numFmtId="168" fontId="1" fillId="2" borderId="1" xfId="2" applyNumberFormat="1" applyFont="1" applyFill="1" applyBorder="1" applyAlignment="1" applyProtection="1">
      <alignment horizontal="center" vertical="top"/>
      <protection hidden="1"/>
    </xf>
    <xf numFmtId="168" fontId="1" fillId="0" borderId="1" xfId="2" applyNumberFormat="1" applyFont="1" applyFill="1" applyBorder="1" applyAlignment="1" applyProtection="1">
      <alignment horizontal="center" vertical="top"/>
      <protection hidden="1"/>
    </xf>
    <xf numFmtId="167" fontId="2" fillId="3" borderId="1" xfId="2" applyNumberFormat="1" applyFont="1" applyFill="1" applyBorder="1" applyAlignment="1" applyProtection="1">
      <alignment horizontal="left" vertical="top" wrapText="1"/>
      <protection hidden="1"/>
    </xf>
    <xf numFmtId="168" fontId="2" fillId="3" borderId="1" xfId="2" applyNumberFormat="1" applyFont="1" applyFill="1" applyBorder="1" applyAlignment="1" applyProtection="1">
      <alignment horizontal="center" vertical="top"/>
      <protection hidden="1"/>
    </xf>
    <xf numFmtId="49" fontId="2" fillId="3" borderId="1" xfId="2" applyNumberFormat="1" applyFont="1" applyFill="1" applyBorder="1" applyAlignment="1" applyProtection="1">
      <alignment horizontal="center" vertical="top"/>
      <protection hidden="1"/>
    </xf>
    <xf numFmtId="165" fontId="2" fillId="3" borderId="1" xfId="2" applyNumberFormat="1" applyFont="1" applyFill="1" applyBorder="1" applyAlignment="1" applyProtection="1">
      <alignment horizontal="right" vertical="top"/>
      <protection hidden="1"/>
    </xf>
    <xf numFmtId="4" fontId="2" fillId="3" borderId="1" xfId="2" applyNumberFormat="1" applyFont="1" applyFill="1" applyBorder="1" applyAlignment="1" applyProtection="1">
      <alignment horizontal="right" vertical="top"/>
      <protection hidden="1"/>
    </xf>
    <xf numFmtId="164" fontId="2" fillId="3" borderId="1" xfId="2" applyNumberFormat="1" applyFont="1" applyFill="1" applyBorder="1" applyAlignment="1" applyProtection="1">
      <alignment horizontal="center" vertical="top"/>
      <protection hidden="1"/>
    </xf>
    <xf numFmtId="0" fontId="2" fillId="3" borderId="0" xfId="2" applyFont="1" applyFill="1" applyAlignment="1"/>
    <xf numFmtId="0" fontId="1" fillId="0" borderId="0" xfId="2" applyAlignment="1"/>
    <xf numFmtId="4" fontId="5" fillId="0" borderId="1" xfId="1" applyNumberFormat="1" applyFont="1" applyFill="1" applyBorder="1" applyAlignment="1">
      <alignment horizontal="right" vertical="top" wrapText="1"/>
    </xf>
    <xf numFmtId="0" fontId="1" fillId="0" borderId="0" xfId="3" applyFont="1" applyFill="1"/>
    <xf numFmtId="0" fontId="1" fillId="0" borderId="0" xfId="2" applyFont="1" applyFill="1"/>
    <xf numFmtId="165" fontId="1" fillId="0" borderId="0" xfId="2" applyNumberFormat="1"/>
    <xf numFmtId="169" fontId="1" fillId="0" borderId="1" xfId="2" applyNumberFormat="1" applyFont="1" applyFill="1" applyBorder="1" applyAlignment="1" applyProtection="1">
      <alignment horizontal="right" vertical="top"/>
      <protection hidden="1"/>
    </xf>
    <xf numFmtId="165" fontId="3" fillId="0" borderId="0" xfId="0" applyNumberFormat="1" applyFont="1" applyFill="1" applyAlignment="1" applyProtection="1">
      <alignment vertical="center" wrapText="1"/>
      <protection locked="0"/>
    </xf>
    <xf numFmtId="0" fontId="9" fillId="0" borderId="0" xfId="3" applyFont="1" applyFill="1"/>
    <xf numFmtId="0" fontId="9" fillId="0" borderId="0" xfId="2" applyFont="1" applyFill="1"/>
    <xf numFmtId="164" fontId="5" fillId="0" borderId="1" xfId="1" applyNumberFormat="1" applyFont="1" applyFill="1" applyBorder="1" applyAlignment="1">
      <alignment horizontal="center" vertical="top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top" wrapText="1"/>
    </xf>
    <xf numFmtId="49" fontId="2" fillId="3" borderId="1" xfId="1" applyNumberFormat="1" applyFont="1" applyFill="1" applyBorder="1" applyAlignment="1">
      <alignment horizontal="center" vertical="top" wrapText="1"/>
    </xf>
    <xf numFmtId="0" fontId="1" fillId="0" borderId="0" xfId="3" applyFont="1"/>
    <xf numFmtId="4" fontId="2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 wrapText="1"/>
    </xf>
    <xf numFmtId="168" fontId="1" fillId="0" borderId="3" xfId="2" applyNumberFormat="1" applyFont="1" applyFill="1" applyBorder="1" applyAlignment="1" applyProtection="1">
      <alignment horizontal="center" vertical="top"/>
      <protection hidden="1"/>
    </xf>
    <xf numFmtId="167" fontId="1" fillId="0" borderId="3" xfId="2" applyNumberFormat="1" applyFont="1" applyFill="1" applyBorder="1" applyAlignment="1" applyProtection="1">
      <alignment horizontal="left" vertical="top" wrapText="1"/>
      <protection hidden="1"/>
    </xf>
    <xf numFmtId="164" fontId="1" fillId="0" borderId="3" xfId="2" applyNumberFormat="1" applyFont="1" applyFill="1" applyBorder="1" applyAlignment="1" applyProtection="1">
      <alignment horizontal="center" vertical="top"/>
      <protection hidden="1"/>
    </xf>
    <xf numFmtId="168" fontId="1" fillId="0" borderId="3" xfId="2" applyNumberFormat="1" applyFont="1" applyFill="1" applyBorder="1" applyAlignment="1" applyProtection="1">
      <alignment horizontal="center" vertical="top"/>
      <protection hidden="1"/>
    </xf>
    <xf numFmtId="167" fontId="1" fillId="0" borderId="3" xfId="2" applyNumberFormat="1" applyFont="1" applyFill="1" applyBorder="1" applyAlignment="1" applyProtection="1">
      <alignment horizontal="left" vertical="top" wrapText="1"/>
      <protection hidden="1"/>
    </xf>
    <xf numFmtId="4" fontId="1" fillId="0" borderId="3" xfId="2" applyNumberFormat="1" applyFont="1" applyFill="1" applyBorder="1" applyAlignment="1" applyProtection="1">
      <alignment horizontal="right" vertical="top"/>
      <protection hidden="1"/>
    </xf>
    <xf numFmtId="164" fontId="5" fillId="0" borderId="3" xfId="1" applyNumberFormat="1" applyFont="1" applyFill="1" applyBorder="1" applyAlignment="1">
      <alignment horizontal="center" vertical="top" wrapText="1"/>
    </xf>
    <xf numFmtId="169" fontId="1" fillId="0" borderId="3" xfId="2" applyNumberFormat="1" applyFont="1" applyFill="1" applyBorder="1" applyAlignment="1" applyProtection="1">
      <alignment horizontal="right" vertical="top"/>
      <protection hidden="1"/>
    </xf>
    <xf numFmtId="4" fontId="1" fillId="0" borderId="1" xfId="1" applyNumberFormat="1" applyFont="1" applyFill="1" applyBorder="1" applyAlignment="1">
      <alignment horizontal="right" vertical="top" wrapText="1"/>
    </xf>
    <xf numFmtId="0" fontId="3" fillId="0" borderId="0" xfId="3" applyFill="1"/>
    <xf numFmtId="4" fontId="9" fillId="0" borderId="1" xfId="2" applyNumberFormat="1" applyFont="1" applyFill="1" applyBorder="1" applyAlignment="1" applyProtection="1">
      <alignment horizontal="right" vertical="top"/>
      <protection hidden="1"/>
    </xf>
    <xf numFmtId="0" fontId="9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5" fontId="9" fillId="0" borderId="1" xfId="8" applyNumberFormat="1" applyFont="1" applyFill="1" applyBorder="1" applyAlignment="1" applyProtection="1">
      <alignment horizontal="left" vertical="top" wrapText="1"/>
      <protection hidden="1"/>
    </xf>
    <xf numFmtId="0" fontId="9" fillId="0" borderId="3" xfId="2" applyFont="1" applyFill="1" applyBorder="1" applyAlignment="1">
      <alignment horizontal="left" vertical="top" wrapText="1"/>
    </xf>
    <xf numFmtId="0" fontId="9" fillId="0" borderId="7" xfId="1" applyFont="1" applyFill="1" applyBorder="1" applyAlignment="1">
      <alignment horizontal="left" vertical="top" wrapText="1"/>
    </xf>
    <xf numFmtId="0" fontId="9" fillId="0" borderId="3" xfId="1" applyNumberFormat="1" applyFont="1" applyFill="1" applyBorder="1" applyAlignment="1">
      <alignment horizontal="left" vertical="top" wrapText="1"/>
    </xf>
    <xf numFmtId="0" fontId="1" fillId="0" borderId="0" xfId="2" applyFont="1" applyAlignment="1">
      <alignment wrapText="1"/>
    </xf>
    <xf numFmtId="0" fontId="1" fillId="0" borderId="0" xfId="2" applyFont="1"/>
    <xf numFmtId="4" fontId="1" fillId="0" borderId="1" xfId="2" applyNumberFormat="1" applyFont="1" applyFill="1" applyBorder="1" applyAlignment="1" applyProtection="1">
      <alignment horizontal="left" vertical="top" wrapText="1"/>
      <protection hidden="1"/>
    </xf>
    <xf numFmtId="164" fontId="1" fillId="2" borderId="1" xfId="2" applyNumberFormat="1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>
      <alignment horizontal="left" vertical="top" wrapText="1"/>
    </xf>
    <xf numFmtId="164" fontId="1" fillId="2" borderId="3" xfId="2" applyNumberFormat="1" applyFont="1" applyFill="1" applyBorder="1" applyAlignment="1" applyProtection="1">
      <alignment horizontal="center" vertical="top"/>
      <protection hidden="1"/>
    </xf>
    <xf numFmtId="164" fontId="1" fillId="2" borderId="1" xfId="1" applyNumberFormat="1" applyFont="1" applyFill="1" applyBorder="1" applyAlignment="1">
      <alignment horizontal="center" vertical="top" wrapText="1"/>
    </xf>
    <xf numFmtId="164" fontId="1" fillId="2" borderId="3" xfId="1" applyNumberFormat="1" applyFont="1" applyFill="1" applyBorder="1" applyAlignment="1">
      <alignment horizontal="center" vertical="top" wrapText="1"/>
    </xf>
    <xf numFmtId="165" fontId="1" fillId="0" borderId="1" xfId="8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>
      <alignment horizontal="left" vertical="top" wrapText="1"/>
    </xf>
    <xf numFmtId="0" fontId="1" fillId="0" borderId="3" xfId="1" applyNumberFormat="1" applyFont="1" applyFill="1" applyBorder="1" applyAlignment="1">
      <alignment horizontal="left" vertical="top" wrapText="1"/>
    </xf>
    <xf numFmtId="4" fontId="1" fillId="0" borderId="3" xfId="2" applyNumberFormat="1" applyFont="1" applyFill="1" applyBorder="1" applyAlignment="1" applyProtection="1">
      <alignment horizontal="left" vertical="top" wrapText="1"/>
      <protection hidden="1"/>
    </xf>
    <xf numFmtId="165" fontId="2" fillId="3" borderId="2" xfId="2" applyNumberFormat="1" applyFont="1" applyFill="1" applyBorder="1" applyAlignment="1" applyProtection="1">
      <alignment horizontal="right" vertical="top"/>
      <protection hidden="1"/>
    </xf>
    <xf numFmtId="164" fontId="2" fillId="3" borderId="2" xfId="2" applyNumberFormat="1" applyFont="1" applyFill="1" applyBorder="1" applyAlignment="1" applyProtection="1">
      <alignment horizontal="center" vertical="top"/>
      <protection hidden="1"/>
    </xf>
    <xf numFmtId="0" fontId="9" fillId="0" borderId="0" xfId="1" applyNumberFormat="1" applyFont="1" applyFill="1" applyBorder="1" applyAlignment="1">
      <alignment horizontal="left" vertical="top" wrapText="1"/>
    </xf>
    <xf numFmtId="0" fontId="1" fillId="0" borderId="0" xfId="2" applyFont="1" applyBorder="1" applyAlignment="1">
      <alignment horizontal="left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3" borderId="6" xfId="1" applyNumberFormat="1" applyFont="1" applyFill="1" applyBorder="1" applyAlignment="1">
      <alignment horizontal="center" vertical="center" wrapText="1"/>
    </xf>
    <xf numFmtId="0" fontId="2" fillId="0" borderId="0" xfId="0" quotePrefix="1" applyFont="1" applyFill="1" applyAlignment="1" applyProtection="1">
      <alignment horizontal="center" vertical="center" wrapText="1"/>
      <protection locked="0"/>
    </xf>
    <xf numFmtId="0" fontId="1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</cellXfs>
  <cellStyles count="9">
    <cellStyle name="Normal" xfId="1"/>
    <cellStyle name="Обычный" xfId="0" builtinId="0"/>
    <cellStyle name="Обычный 2" xfId="2"/>
    <cellStyle name="Обычный 2 2" xfId="3"/>
    <cellStyle name="Обычный 2 4" xfId="4"/>
    <cellStyle name="Обычный 2 5" xfId="8"/>
    <cellStyle name="Обычный 2 6" xfId="5"/>
    <cellStyle name="Обычный 3" xfId="6"/>
    <cellStyle name="Обычный 4" xfId="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showGridLines="0" tabSelected="1" view="pageBreakPreview" topLeftCell="A35" zoomScale="60" zoomScaleNormal="70" workbookViewId="0">
      <selection activeCell="A50" sqref="A50:I50"/>
    </sheetView>
  </sheetViews>
  <sheetFormatPr defaultColWidth="9.109375" defaultRowHeight="18"/>
  <cols>
    <col min="1" max="1" width="55.6640625" style="1" customWidth="1"/>
    <col min="2" max="3" width="9.88671875" style="1" customWidth="1"/>
    <col min="4" max="4" width="27.109375" style="1" customWidth="1"/>
    <col min="5" max="5" width="27.44140625" style="1" customWidth="1"/>
    <col min="6" max="6" width="25.33203125" style="1" customWidth="1"/>
    <col min="7" max="7" width="14.33203125" style="8" customWidth="1"/>
    <col min="8" max="8" width="133.44140625" style="8" customWidth="1"/>
    <col min="9" max="9" width="15.109375" style="23" customWidth="1"/>
    <col min="10" max="10" width="108.33203125" style="28" customWidth="1"/>
    <col min="11" max="11" width="11.6640625" style="1" customWidth="1"/>
    <col min="12" max="12" width="73" style="1" customWidth="1"/>
    <col min="13" max="188" width="11.6640625" style="1" customWidth="1"/>
    <col min="189" max="16384" width="9.109375" style="1"/>
  </cols>
  <sheetData>
    <row r="1" spans="1:10" s="2" customFormat="1" ht="42.75" customHeight="1">
      <c r="A1" s="72" t="s">
        <v>83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s="2" customFormat="1">
      <c r="A2" s="3"/>
      <c r="B2" s="3"/>
      <c r="C2" s="3"/>
      <c r="D2" s="26"/>
      <c r="E2" s="26"/>
      <c r="F2" s="26"/>
      <c r="G2" s="26"/>
      <c r="H2" s="26"/>
      <c r="I2" s="22"/>
      <c r="J2" s="27"/>
    </row>
    <row r="3" spans="1:10" s="45" customFormat="1" ht="36.799999999999997" customHeight="1">
      <c r="A3" s="73" t="s">
        <v>37</v>
      </c>
      <c r="B3" s="83" t="s">
        <v>38</v>
      </c>
      <c r="C3" s="84"/>
      <c r="D3" s="76" t="s">
        <v>60</v>
      </c>
      <c r="E3" s="76" t="s">
        <v>61</v>
      </c>
      <c r="F3" s="77" t="s">
        <v>62</v>
      </c>
      <c r="G3" s="76" t="s">
        <v>41</v>
      </c>
      <c r="H3" s="76"/>
      <c r="I3" s="80"/>
      <c r="J3" s="80"/>
    </row>
    <row r="4" spans="1:10" s="2" customFormat="1" ht="46.45" customHeight="1">
      <c r="A4" s="74"/>
      <c r="B4" s="85"/>
      <c r="C4" s="86"/>
      <c r="D4" s="76"/>
      <c r="E4" s="76"/>
      <c r="F4" s="78"/>
      <c r="G4" s="81" t="s">
        <v>47</v>
      </c>
      <c r="H4" s="82"/>
      <c r="I4" s="81" t="s">
        <v>48</v>
      </c>
      <c r="J4" s="82" t="s">
        <v>48</v>
      </c>
    </row>
    <row r="5" spans="1:10" s="2" customFormat="1" ht="171.65" customHeight="1">
      <c r="A5" s="75"/>
      <c r="B5" s="4" t="s">
        <v>39</v>
      </c>
      <c r="C5" s="4" t="s">
        <v>40</v>
      </c>
      <c r="D5" s="76"/>
      <c r="E5" s="76"/>
      <c r="F5" s="79"/>
      <c r="G5" s="5" t="s">
        <v>59</v>
      </c>
      <c r="H5" s="30" t="s">
        <v>56</v>
      </c>
      <c r="I5" s="5" t="s">
        <v>58</v>
      </c>
      <c r="J5" s="30" t="s">
        <v>49</v>
      </c>
    </row>
    <row r="6" spans="1:10" s="33" customForma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10" s="19" customFormat="1" ht="32.950000000000003" customHeight="1">
      <c r="A7" s="13" t="s">
        <v>32</v>
      </c>
      <c r="B7" s="14">
        <v>1</v>
      </c>
      <c r="C7" s="15" t="s">
        <v>33</v>
      </c>
      <c r="D7" s="34">
        <f>D8+D9+D10+D11+D12+D13</f>
        <v>49491423.340000004</v>
      </c>
      <c r="E7" s="34">
        <f t="shared" ref="E7:F7" si="0">E8+E9+E10+E11+E12+E13</f>
        <v>55316567.590000004</v>
      </c>
      <c r="F7" s="34">
        <f t="shared" si="0"/>
        <v>55177103.950000003</v>
      </c>
      <c r="G7" s="31">
        <f>F7/D7*100-100</f>
        <v>11.488213969802558</v>
      </c>
      <c r="H7" s="32" t="s">
        <v>42</v>
      </c>
      <c r="I7" s="31">
        <f>F7/E7*100-100</f>
        <v>-0.25211911381359187</v>
      </c>
      <c r="J7" s="32" t="s">
        <v>42</v>
      </c>
    </row>
    <row r="8" spans="1:10" s="20" customFormat="1" ht="54">
      <c r="A8" s="9" t="s">
        <v>31</v>
      </c>
      <c r="B8" s="11">
        <v>1</v>
      </c>
      <c r="C8" s="11">
        <v>2</v>
      </c>
      <c r="D8" s="6">
        <v>3028314.39</v>
      </c>
      <c r="E8" s="6">
        <v>2989177.16</v>
      </c>
      <c r="F8" s="6">
        <v>2989177.16</v>
      </c>
      <c r="G8" s="7">
        <f>F8/D8*100-100</f>
        <v>-1.2923767138985767</v>
      </c>
      <c r="H8" s="55"/>
      <c r="I8" s="56">
        <f>F8/E8*100-100</f>
        <v>0</v>
      </c>
      <c r="J8" s="47"/>
    </row>
    <row r="9" spans="1:10" s="20" customFormat="1" ht="72">
      <c r="A9" s="9" t="s">
        <v>65</v>
      </c>
      <c r="B9" s="11">
        <v>1</v>
      </c>
      <c r="C9" s="11">
        <v>4</v>
      </c>
      <c r="D9" s="6">
        <v>18483394.879999999</v>
      </c>
      <c r="E9" s="6">
        <v>21632508.640000001</v>
      </c>
      <c r="F9" s="6">
        <v>21632508.640000001</v>
      </c>
      <c r="G9" s="7">
        <f>F9/D9*100-100</f>
        <v>17.037528984502231</v>
      </c>
      <c r="H9" s="57" t="s">
        <v>80</v>
      </c>
      <c r="I9" s="56">
        <f t="shared" ref="I9:I44" si="1">F9/E9*100-100</f>
        <v>0</v>
      </c>
      <c r="J9" s="48"/>
    </row>
    <row r="10" spans="1:10" s="20" customFormat="1">
      <c r="A10" s="10" t="s">
        <v>30</v>
      </c>
      <c r="B10" s="12">
        <v>1</v>
      </c>
      <c r="C10" s="12">
        <v>5</v>
      </c>
      <c r="D10" s="6">
        <v>352.82</v>
      </c>
      <c r="E10" s="6">
        <v>352.82</v>
      </c>
      <c r="F10" s="6">
        <v>352.82</v>
      </c>
      <c r="G10" s="7">
        <f t="shared" ref="G10:G44" si="2">F10/D10*100-100</f>
        <v>0</v>
      </c>
      <c r="H10" s="61"/>
      <c r="I10" s="56">
        <f>F10/E10*100-100</f>
        <v>0</v>
      </c>
      <c r="J10" s="47"/>
    </row>
    <row r="11" spans="1:10" s="20" customFormat="1" ht="77.8" customHeight="1">
      <c r="A11" s="9" t="s">
        <v>29</v>
      </c>
      <c r="B11" s="11">
        <v>1</v>
      </c>
      <c r="C11" s="11">
        <v>6</v>
      </c>
      <c r="D11" s="6">
        <v>9851234.1400000006</v>
      </c>
      <c r="E11" s="25">
        <v>10460118.779999999</v>
      </c>
      <c r="F11" s="25">
        <v>10351708.609999999</v>
      </c>
      <c r="G11" s="7">
        <f t="shared" si="2"/>
        <v>5.0803225554031854</v>
      </c>
      <c r="H11" s="55" t="s">
        <v>80</v>
      </c>
      <c r="I11" s="7">
        <f t="shared" si="1"/>
        <v>-1.0364143302778075</v>
      </c>
      <c r="J11" s="47"/>
    </row>
    <row r="12" spans="1:10" s="20" customFormat="1" ht="81.8" customHeight="1">
      <c r="A12" s="10" t="s">
        <v>28</v>
      </c>
      <c r="B12" s="12">
        <v>1</v>
      </c>
      <c r="C12" s="12">
        <v>11</v>
      </c>
      <c r="D12" s="25">
        <v>200000</v>
      </c>
      <c r="E12" s="41">
        <v>0</v>
      </c>
      <c r="F12" s="41">
        <v>0</v>
      </c>
      <c r="G12" s="7">
        <f t="shared" si="2"/>
        <v>-100</v>
      </c>
      <c r="H12" s="55" t="s">
        <v>50</v>
      </c>
      <c r="I12" s="56" t="e">
        <f t="shared" si="1"/>
        <v>#DIV/0!</v>
      </c>
      <c r="J12" s="57" t="s">
        <v>51</v>
      </c>
    </row>
    <row r="13" spans="1:10" s="20" customFormat="1" ht="54">
      <c r="A13" s="37" t="s">
        <v>27</v>
      </c>
      <c r="B13" s="36">
        <v>1</v>
      </c>
      <c r="C13" s="36">
        <v>13</v>
      </c>
      <c r="D13" s="43">
        <v>17928127.109999999</v>
      </c>
      <c r="E13" s="41">
        <v>20234410.190000001</v>
      </c>
      <c r="F13" s="41">
        <v>20203356.719999999</v>
      </c>
      <c r="G13" s="38">
        <f t="shared" si="2"/>
        <v>12.690838234468544</v>
      </c>
      <c r="H13" s="64" t="s">
        <v>82</v>
      </c>
      <c r="I13" s="58">
        <f t="shared" si="1"/>
        <v>-0.1534686195862065</v>
      </c>
      <c r="J13" s="50"/>
    </row>
    <row r="14" spans="1:10" s="19" customFormat="1" ht="47.45" customHeight="1">
      <c r="A14" s="13" t="s">
        <v>26</v>
      </c>
      <c r="B14" s="14">
        <v>3</v>
      </c>
      <c r="C14" s="15" t="s">
        <v>33</v>
      </c>
      <c r="D14" s="17">
        <f>D15+D16</f>
        <v>250000</v>
      </c>
      <c r="E14" s="17">
        <f t="shared" ref="E14:F14" si="3">E15+E16</f>
        <v>1159523.3999999999</v>
      </c>
      <c r="F14" s="17">
        <f t="shared" si="3"/>
        <v>1159523.3999999999</v>
      </c>
      <c r="G14" s="18">
        <f t="shared" si="2"/>
        <v>363.80935999999997</v>
      </c>
      <c r="H14" s="32" t="s">
        <v>42</v>
      </c>
      <c r="I14" s="18">
        <f t="shared" si="1"/>
        <v>0</v>
      </c>
      <c r="J14" s="35" t="s">
        <v>42</v>
      </c>
    </row>
    <row r="15" spans="1:10" s="20" customFormat="1" ht="72">
      <c r="A15" s="10" t="s">
        <v>45</v>
      </c>
      <c r="B15" s="12">
        <v>3</v>
      </c>
      <c r="C15" s="12">
        <v>9</v>
      </c>
      <c r="D15" s="6">
        <v>20000</v>
      </c>
      <c r="E15" s="6"/>
      <c r="F15" s="6"/>
      <c r="G15" s="29">
        <f t="shared" si="2"/>
        <v>-100</v>
      </c>
      <c r="H15" s="61" t="s">
        <v>81</v>
      </c>
      <c r="I15" s="59" t="e">
        <f t="shared" si="1"/>
        <v>#DIV/0!</v>
      </c>
      <c r="J15" s="47"/>
    </row>
    <row r="16" spans="1:10" s="20" customFormat="1" ht="72">
      <c r="A16" s="10" t="s">
        <v>46</v>
      </c>
      <c r="B16" s="12">
        <v>3</v>
      </c>
      <c r="C16" s="12">
        <v>10</v>
      </c>
      <c r="D16" s="6">
        <v>230000</v>
      </c>
      <c r="E16" s="6">
        <v>1159523.3999999999</v>
      </c>
      <c r="F16" s="6">
        <v>1159523.3999999999</v>
      </c>
      <c r="G16" s="29">
        <f t="shared" si="2"/>
        <v>404.14060869565213</v>
      </c>
      <c r="H16" s="61" t="s">
        <v>54</v>
      </c>
      <c r="I16" s="59">
        <f t="shared" si="1"/>
        <v>0</v>
      </c>
      <c r="J16" s="47"/>
    </row>
    <row r="17" spans="1:10" s="19" customFormat="1" ht="33.75" customHeight="1">
      <c r="A17" s="13" t="s">
        <v>25</v>
      </c>
      <c r="B17" s="14">
        <v>4</v>
      </c>
      <c r="C17" s="15" t="s">
        <v>33</v>
      </c>
      <c r="D17" s="17">
        <f>D18+D19+D20+D21+D22</f>
        <v>4742503.7</v>
      </c>
      <c r="E17" s="17">
        <f t="shared" ref="E17:F17" si="4">E18+E19+E20+E21+E22</f>
        <v>10149984.569999998</v>
      </c>
      <c r="F17" s="17">
        <f t="shared" si="4"/>
        <v>9835016.1899999995</v>
      </c>
      <c r="G17" s="18">
        <f t="shared" si="2"/>
        <v>107.38025338809959</v>
      </c>
      <c r="H17" s="32" t="s">
        <v>42</v>
      </c>
      <c r="I17" s="18">
        <f t="shared" si="1"/>
        <v>-3.1031414661549519</v>
      </c>
      <c r="J17" s="35" t="s">
        <v>42</v>
      </c>
    </row>
    <row r="18" spans="1:10" s="20" customFormat="1">
      <c r="A18" s="10" t="s">
        <v>24</v>
      </c>
      <c r="B18" s="12">
        <v>4</v>
      </c>
      <c r="C18" s="12">
        <v>1</v>
      </c>
      <c r="D18" s="44">
        <v>160289.81</v>
      </c>
      <c r="E18" s="44">
        <v>160056.75</v>
      </c>
      <c r="F18" s="21">
        <v>160056.75</v>
      </c>
      <c r="G18" s="29">
        <f t="shared" si="2"/>
        <v>-0.14539913672615512</v>
      </c>
      <c r="H18" s="61"/>
      <c r="I18" s="59">
        <f t="shared" si="1"/>
        <v>0</v>
      </c>
      <c r="J18" s="51"/>
    </row>
    <row r="19" spans="1:10" s="20" customFormat="1" ht="72">
      <c r="A19" s="10" t="s">
        <v>23</v>
      </c>
      <c r="B19" s="12">
        <v>4</v>
      </c>
      <c r="C19" s="12">
        <v>5</v>
      </c>
      <c r="D19" s="6">
        <v>3245645.37</v>
      </c>
      <c r="E19" s="6">
        <v>4065263.69</v>
      </c>
      <c r="F19" s="6">
        <v>4060830.68</v>
      </c>
      <c r="G19" s="29">
        <f t="shared" si="2"/>
        <v>25.116277876039177</v>
      </c>
      <c r="H19" s="61" t="s">
        <v>80</v>
      </c>
      <c r="I19" s="59">
        <f t="shared" si="1"/>
        <v>-0.10904606288897867</v>
      </c>
      <c r="J19" s="47"/>
    </row>
    <row r="20" spans="1:10" s="20" customFormat="1" ht="72">
      <c r="A20" s="10" t="s">
        <v>22</v>
      </c>
      <c r="B20" s="12">
        <v>4</v>
      </c>
      <c r="C20" s="12">
        <v>8</v>
      </c>
      <c r="D20" s="6">
        <v>808938.52</v>
      </c>
      <c r="E20" s="6">
        <v>4916823.96</v>
      </c>
      <c r="F20" s="6">
        <v>4853958.76</v>
      </c>
      <c r="G20" s="29">
        <f t="shared" si="2"/>
        <v>500.04050245993972</v>
      </c>
      <c r="H20" s="61" t="s">
        <v>79</v>
      </c>
      <c r="I20" s="59">
        <f t="shared" si="1"/>
        <v>-1.2785733333434308</v>
      </c>
      <c r="J20" s="62" t="s">
        <v>57</v>
      </c>
    </row>
    <row r="21" spans="1:10" s="20" customFormat="1" ht="63.65" customHeight="1">
      <c r="A21" s="10" t="s">
        <v>21</v>
      </c>
      <c r="B21" s="12">
        <v>4</v>
      </c>
      <c r="C21" s="12">
        <v>9</v>
      </c>
      <c r="D21" s="6">
        <v>167630</v>
      </c>
      <c r="E21" s="6">
        <v>247670.17</v>
      </c>
      <c r="F21" s="6">
        <v>0</v>
      </c>
      <c r="G21" s="29">
        <f t="shared" si="2"/>
        <v>-100</v>
      </c>
      <c r="H21" s="61" t="s">
        <v>78</v>
      </c>
      <c r="I21" s="59">
        <f t="shared" si="1"/>
        <v>-100</v>
      </c>
      <c r="J21" s="62" t="s">
        <v>55</v>
      </c>
    </row>
    <row r="22" spans="1:10" s="20" customFormat="1" ht="36">
      <c r="A22" s="40" t="s">
        <v>20</v>
      </c>
      <c r="B22" s="39">
        <v>4</v>
      </c>
      <c r="C22" s="39">
        <v>12</v>
      </c>
      <c r="D22" s="41">
        <v>360000</v>
      </c>
      <c r="E22" s="41">
        <v>760170</v>
      </c>
      <c r="F22" s="41">
        <v>760170</v>
      </c>
      <c r="G22" s="42">
        <f>F22/D22*100-100</f>
        <v>111.15833333333333</v>
      </c>
      <c r="H22" s="63" t="s">
        <v>77</v>
      </c>
      <c r="I22" s="60">
        <f t="shared" si="1"/>
        <v>0</v>
      </c>
      <c r="J22" s="52"/>
    </row>
    <row r="23" spans="1:10" s="19" customFormat="1" ht="31.5" customHeight="1">
      <c r="A23" s="13" t="s">
        <v>19</v>
      </c>
      <c r="B23" s="14">
        <v>5</v>
      </c>
      <c r="C23" s="15" t="s">
        <v>33</v>
      </c>
      <c r="D23" s="16">
        <f>D24+D25+D26</f>
        <v>1718443.62</v>
      </c>
      <c r="E23" s="16">
        <f t="shared" ref="E23:F23" si="5">E24+E25+E26</f>
        <v>60236216.93</v>
      </c>
      <c r="F23" s="16">
        <f t="shared" si="5"/>
        <v>59511455.030000001</v>
      </c>
      <c r="G23" s="18">
        <f t="shared" si="2"/>
        <v>3363.1019800347012</v>
      </c>
      <c r="H23" s="32" t="s">
        <v>42</v>
      </c>
      <c r="I23" s="31">
        <f t="shared" si="1"/>
        <v>-1.2031995648767833</v>
      </c>
      <c r="J23" s="35" t="s">
        <v>42</v>
      </c>
    </row>
    <row r="24" spans="1:10" s="20" customFormat="1" ht="72">
      <c r="A24" s="10" t="s">
        <v>18</v>
      </c>
      <c r="B24" s="12">
        <v>5</v>
      </c>
      <c r="C24" s="12">
        <v>1</v>
      </c>
      <c r="D24" s="6">
        <v>900000</v>
      </c>
      <c r="E24" s="6">
        <v>43203151.439999998</v>
      </c>
      <c r="F24" s="6">
        <v>42487389.539999999</v>
      </c>
      <c r="G24" s="7">
        <f t="shared" si="2"/>
        <v>4620.8210600000002</v>
      </c>
      <c r="H24" s="61" t="s">
        <v>76</v>
      </c>
      <c r="I24" s="56">
        <f t="shared" si="1"/>
        <v>-1.6567353911532052</v>
      </c>
      <c r="J24" s="62" t="s">
        <v>53</v>
      </c>
    </row>
    <row r="25" spans="1:10" s="20" customFormat="1" ht="66.7" customHeight="1">
      <c r="A25" s="10" t="s">
        <v>17</v>
      </c>
      <c r="B25" s="12">
        <v>5</v>
      </c>
      <c r="C25" s="12">
        <v>2</v>
      </c>
      <c r="D25" s="6">
        <v>548443.62</v>
      </c>
      <c r="E25" s="6">
        <v>14187012.49</v>
      </c>
      <c r="F25" s="6">
        <v>14178012.49</v>
      </c>
      <c r="G25" s="7">
        <f t="shared" si="2"/>
        <v>2485.1358230769465</v>
      </c>
      <c r="H25" s="61" t="s">
        <v>75</v>
      </c>
      <c r="I25" s="56">
        <f t="shared" si="1"/>
        <v>-6.3438303211086122E-2</v>
      </c>
      <c r="J25" s="47"/>
    </row>
    <row r="26" spans="1:10" s="20" customFormat="1" ht="36">
      <c r="A26" s="10" t="s">
        <v>16</v>
      </c>
      <c r="B26" s="12">
        <v>5</v>
      </c>
      <c r="C26" s="12">
        <v>3</v>
      </c>
      <c r="D26" s="6">
        <v>270000</v>
      </c>
      <c r="E26" s="6">
        <v>2846053</v>
      </c>
      <c r="F26" s="6">
        <v>2846053</v>
      </c>
      <c r="G26" s="7">
        <f>F26/D26*100-100</f>
        <v>954.0937037037038</v>
      </c>
      <c r="H26" s="61" t="s">
        <v>74</v>
      </c>
      <c r="I26" s="56">
        <f t="shared" si="1"/>
        <v>0</v>
      </c>
      <c r="J26" s="47"/>
    </row>
    <row r="27" spans="1:10" s="19" customFormat="1" ht="30.7" customHeight="1">
      <c r="A27" s="13" t="s">
        <v>15</v>
      </c>
      <c r="B27" s="14">
        <v>6</v>
      </c>
      <c r="C27" s="15" t="s">
        <v>33</v>
      </c>
      <c r="D27" s="17">
        <f>D28</f>
        <v>4637.5600000000004</v>
      </c>
      <c r="E27" s="17">
        <f t="shared" ref="E27:F27" si="6">E28</f>
        <v>1572.49</v>
      </c>
      <c r="F27" s="17">
        <f t="shared" si="6"/>
        <v>0</v>
      </c>
      <c r="G27" s="18">
        <f>F27/D27*100-100</f>
        <v>-100</v>
      </c>
      <c r="H27" s="32" t="s">
        <v>42</v>
      </c>
      <c r="I27" s="31">
        <f t="shared" si="1"/>
        <v>-100</v>
      </c>
      <c r="J27" s="35" t="s">
        <v>42</v>
      </c>
    </row>
    <row r="28" spans="1:10" s="20" customFormat="1" ht="72">
      <c r="A28" s="10" t="s">
        <v>34</v>
      </c>
      <c r="B28" s="12">
        <v>6</v>
      </c>
      <c r="C28" s="12">
        <v>5</v>
      </c>
      <c r="D28" s="6">
        <v>4637.5600000000004</v>
      </c>
      <c r="E28" s="6">
        <v>1572.49</v>
      </c>
      <c r="F28" s="6">
        <v>0</v>
      </c>
      <c r="G28" s="7">
        <f t="shared" si="2"/>
        <v>-100</v>
      </c>
      <c r="H28" s="61" t="s">
        <v>73</v>
      </c>
      <c r="I28" s="56">
        <f t="shared" si="1"/>
        <v>-100</v>
      </c>
      <c r="J28" s="47"/>
    </row>
    <row r="29" spans="1:10" s="19" customFormat="1" ht="31.5" customHeight="1">
      <c r="A29" s="13" t="s">
        <v>14</v>
      </c>
      <c r="B29" s="14">
        <v>7</v>
      </c>
      <c r="C29" s="15" t="s">
        <v>33</v>
      </c>
      <c r="D29" s="16">
        <f>D30+D31+D32+D33+D34</f>
        <v>178138455.84999999</v>
      </c>
      <c r="E29" s="16">
        <f t="shared" ref="E29:F29" si="7">E30+E31+E32+E33+E34</f>
        <v>306420635.75</v>
      </c>
      <c r="F29" s="16">
        <f t="shared" si="7"/>
        <v>306249690.82999998</v>
      </c>
      <c r="G29" s="18">
        <f t="shared" si="2"/>
        <v>71.916664129992768</v>
      </c>
      <c r="H29" s="32" t="s">
        <v>42</v>
      </c>
      <c r="I29" s="31">
        <f t="shared" si="1"/>
        <v>-5.5787665730022695E-2</v>
      </c>
      <c r="J29" s="35" t="s">
        <v>42</v>
      </c>
    </row>
    <row r="30" spans="1:10" s="20" customFormat="1" ht="72">
      <c r="A30" s="10" t="s">
        <v>13</v>
      </c>
      <c r="B30" s="12">
        <v>7</v>
      </c>
      <c r="C30" s="12">
        <v>1</v>
      </c>
      <c r="D30" s="6">
        <v>24813266.239999998</v>
      </c>
      <c r="E30" s="6">
        <v>30948209.079999998</v>
      </c>
      <c r="F30" s="6">
        <v>30948209.079999998</v>
      </c>
      <c r="G30" s="7">
        <f t="shared" si="2"/>
        <v>24.724446917472804</v>
      </c>
      <c r="H30" s="61" t="s">
        <v>54</v>
      </c>
      <c r="I30" s="56">
        <f t="shared" si="1"/>
        <v>0</v>
      </c>
      <c r="J30" s="48"/>
    </row>
    <row r="31" spans="1:10" s="20" customFormat="1" ht="72">
      <c r="A31" s="10" t="s">
        <v>12</v>
      </c>
      <c r="B31" s="12">
        <v>7</v>
      </c>
      <c r="C31" s="12">
        <v>2</v>
      </c>
      <c r="D31" s="6">
        <v>121981018.84999999</v>
      </c>
      <c r="E31" s="6">
        <v>177598084.77000001</v>
      </c>
      <c r="F31" s="6">
        <v>177446926.28999999</v>
      </c>
      <c r="G31" s="7">
        <f t="shared" si="2"/>
        <v>45.470933070502042</v>
      </c>
      <c r="H31" s="61" t="s">
        <v>72</v>
      </c>
      <c r="I31" s="56">
        <f t="shared" si="1"/>
        <v>-8.5112674607827898E-2</v>
      </c>
      <c r="J31" s="48"/>
    </row>
    <row r="32" spans="1:10" s="20" customFormat="1" ht="72">
      <c r="A32" s="10" t="s">
        <v>43</v>
      </c>
      <c r="B32" s="12">
        <v>7</v>
      </c>
      <c r="C32" s="12">
        <v>3</v>
      </c>
      <c r="D32" s="6">
        <v>13385599.57</v>
      </c>
      <c r="E32" s="6">
        <v>61794746.369999997</v>
      </c>
      <c r="F32" s="6">
        <v>61792911.57</v>
      </c>
      <c r="G32" s="7">
        <f t="shared" si="2"/>
        <v>361.6372337066706</v>
      </c>
      <c r="H32" s="61" t="s">
        <v>52</v>
      </c>
      <c r="I32" s="56">
        <f t="shared" si="1"/>
        <v>-2.9691844497676811E-3</v>
      </c>
      <c r="J32" s="48"/>
    </row>
    <row r="33" spans="1:11" s="20" customFormat="1" ht="72">
      <c r="A33" s="10" t="s">
        <v>44</v>
      </c>
      <c r="B33" s="12">
        <v>7</v>
      </c>
      <c r="C33" s="12">
        <v>7</v>
      </c>
      <c r="D33" s="6">
        <v>6296923.7599999998</v>
      </c>
      <c r="E33" s="6">
        <v>6945444.8200000003</v>
      </c>
      <c r="F33" s="6">
        <v>6945444.8200000003</v>
      </c>
      <c r="G33" s="7">
        <f t="shared" si="2"/>
        <v>10.29901400616609</v>
      </c>
      <c r="H33" s="61" t="s">
        <v>54</v>
      </c>
      <c r="I33" s="56">
        <f t="shared" si="1"/>
        <v>0</v>
      </c>
      <c r="J33" s="48"/>
    </row>
    <row r="34" spans="1:11" s="20" customFormat="1" ht="180">
      <c r="A34" s="10" t="s">
        <v>11</v>
      </c>
      <c r="B34" s="12">
        <v>7</v>
      </c>
      <c r="C34" s="12">
        <v>9</v>
      </c>
      <c r="D34" s="6">
        <v>11661647.43</v>
      </c>
      <c r="E34" s="6">
        <v>29134150.710000001</v>
      </c>
      <c r="F34" s="6">
        <v>29116199.07</v>
      </c>
      <c r="G34" s="7">
        <f t="shared" si="2"/>
        <v>149.6748357791846</v>
      </c>
      <c r="H34" s="61" t="s">
        <v>71</v>
      </c>
      <c r="I34" s="56">
        <f t="shared" si="1"/>
        <v>-6.161717284533097E-2</v>
      </c>
      <c r="J34" s="48"/>
    </row>
    <row r="35" spans="1:11" s="19" customFormat="1" ht="29.25" customHeight="1">
      <c r="A35" s="13" t="s">
        <v>10</v>
      </c>
      <c r="B35" s="14">
        <v>8</v>
      </c>
      <c r="C35" s="15" t="s">
        <v>33</v>
      </c>
      <c r="D35" s="16">
        <f>D36+D37</f>
        <v>42734150.099999994</v>
      </c>
      <c r="E35" s="16">
        <f t="shared" ref="E35:F35" si="8">E36+E37</f>
        <v>68437355.230000004</v>
      </c>
      <c r="F35" s="16">
        <f t="shared" si="8"/>
        <v>68134479.340000004</v>
      </c>
      <c r="G35" s="18">
        <f t="shared" si="2"/>
        <v>59.438011942584552</v>
      </c>
      <c r="H35" s="32" t="s">
        <v>42</v>
      </c>
      <c r="I35" s="18">
        <f t="shared" si="1"/>
        <v>-0.44255931425479389</v>
      </c>
      <c r="J35" s="35" t="s">
        <v>42</v>
      </c>
    </row>
    <row r="36" spans="1:11" s="20" customFormat="1" ht="121.5" customHeight="1">
      <c r="A36" s="10" t="s">
        <v>9</v>
      </c>
      <c r="B36" s="12">
        <v>8</v>
      </c>
      <c r="C36" s="12">
        <v>1</v>
      </c>
      <c r="D36" s="6">
        <v>24836748.399999999</v>
      </c>
      <c r="E36" s="6">
        <v>46360480.219999999</v>
      </c>
      <c r="F36" s="6">
        <v>46057604.329999998</v>
      </c>
      <c r="G36" s="7">
        <f t="shared" si="2"/>
        <v>85.441361277388495</v>
      </c>
      <c r="H36" s="55" t="s">
        <v>70</v>
      </c>
      <c r="I36" s="56">
        <f t="shared" si="1"/>
        <v>-0.65330619649047605</v>
      </c>
      <c r="J36" s="48"/>
    </row>
    <row r="37" spans="1:11" s="20" customFormat="1" ht="72">
      <c r="A37" s="10" t="s">
        <v>8</v>
      </c>
      <c r="B37" s="12">
        <v>8</v>
      </c>
      <c r="C37" s="12">
        <v>4</v>
      </c>
      <c r="D37" s="6">
        <v>17897401.699999999</v>
      </c>
      <c r="E37" s="6">
        <v>22076875.010000002</v>
      </c>
      <c r="F37" s="6">
        <v>22076875.010000002</v>
      </c>
      <c r="G37" s="7">
        <f t="shared" si="2"/>
        <v>23.352402656302914</v>
      </c>
      <c r="H37" s="61" t="s">
        <v>52</v>
      </c>
      <c r="I37" s="56">
        <f t="shared" si="1"/>
        <v>0</v>
      </c>
      <c r="J37" s="48"/>
    </row>
    <row r="38" spans="1:11" s="19" customFormat="1" ht="34.549999999999997" customHeight="1">
      <c r="A38" s="13" t="s">
        <v>7</v>
      </c>
      <c r="B38" s="14">
        <v>10</v>
      </c>
      <c r="C38" s="15" t="s">
        <v>33</v>
      </c>
      <c r="D38" s="16">
        <f>D39+D41+D42</f>
        <v>14301745.960000001</v>
      </c>
      <c r="E38" s="16">
        <f>E39+E41+E42+E40</f>
        <v>16466434.57</v>
      </c>
      <c r="F38" s="16">
        <f>F39+F41+F42+F40</f>
        <v>16358690.610000001</v>
      </c>
      <c r="G38" s="18">
        <f t="shared" si="2"/>
        <v>14.382472292215169</v>
      </c>
      <c r="H38" s="32" t="s">
        <v>42</v>
      </c>
      <c r="I38" s="18">
        <f t="shared" si="1"/>
        <v>-0.65432476922659077</v>
      </c>
      <c r="J38" s="35" t="s">
        <v>42</v>
      </c>
    </row>
    <row r="39" spans="1:11" s="20" customFormat="1" ht="79.75" customHeight="1">
      <c r="A39" s="10" t="s">
        <v>6</v>
      </c>
      <c r="B39" s="12">
        <v>10</v>
      </c>
      <c r="C39" s="12">
        <v>1</v>
      </c>
      <c r="D39" s="6">
        <v>3242843.88</v>
      </c>
      <c r="E39" s="6">
        <v>4092107.06</v>
      </c>
      <c r="F39" s="6">
        <v>4092107.06</v>
      </c>
      <c r="G39" s="7">
        <f t="shared" si="2"/>
        <v>26.188839531800085</v>
      </c>
      <c r="H39" s="61" t="s">
        <v>68</v>
      </c>
      <c r="I39" s="7">
        <f t="shared" si="1"/>
        <v>0</v>
      </c>
      <c r="J39" s="47"/>
    </row>
    <row r="40" spans="1:11" s="20" customFormat="1">
      <c r="A40" s="10" t="s">
        <v>5</v>
      </c>
      <c r="B40" s="12">
        <v>10</v>
      </c>
      <c r="C40" s="12">
        <v>3</v>
      </c>
      <c r="D40" s="6"/>
      <c r="E40" s="6">
        <v>115000</v>
      </c>
      <c r="F40" s="6">
        <v>115000</v>
      </c>
      <c r="G40" s="7" t="e">
        <f t="shared" si="2"/>
        <v>#DIV/0!</v>
      </c>
      <c r="H40" s="61" t="s">
        <v>69</v>
      </c>
      <c r="I40" s="7"/>
      <c r="J40" s="67"/>
    </row>
    <row r="41" spans="1:11" s="20" customFormat="1">
      <c r="A41" s="10" t="s">
        <v>4</v>
      </c>
      <c r="B41" s="12">
        <v>10</v>
      </c>
      <c r="C41" s="12">
        <v>4</v>
      </c>
      <c r="D41" s="6">
        <v>9155336.0800000001</v>
      </c>
      <c r="E41" s="6">
        <v>10251066.51</v>
      </c>
      <c r="F41" s="6">
        <v>10143322.550000001</v>
      </c>
      <c r="G41" s="7">
        <f t="shared" si="2"/>
        <v>10.79137304591444</v>
      </c>
      <c r="H41" s="49"/>
      <c r="I41" s="7">
        <f t="shared" si="1"/>
        <v>-1.0510512237423768</v>
      </c>
      <c r="J41" s="51"/>
    </row>
    <row r="42" spans="1:11" s="20" customFormat="1" ht="54">
      <c r="A42" s="10" t="s">
        <v>3</v>
      </c>
      <c r="B42" s="12">
        <v>10</v>
      </c>
      <c r="C42" s="12">
        <v>6</v>
      </c>
      <c r="D42" s="6">
        <v>1903566</v>
      </c>
      <c r="E42" s="6">
        <v>2008261</v>
      </c>
      <c r="F42" s="6">
        <v>2008261</v>
      </c>
      <c r="G42" s="7">
        <f t="shared" si="2"/>
        <v>5.4999406377294093</v>
      </c>
      <c r="H42" s="55" t="s">
        <v>67</v>
      </c>
      <c r="I42" s="7">
        <f t="shared" si="1"/>
        <v>0</v>
      </c>
      <c r="J42" s="51"/>
    </row>
    <row r="43" spans="1:11" s="19" customFormat="1" ht="30.7" customHeight="1">
      <c r="A43" s="13" t="s">
        <v>2</v>
      </c>
      <c r="B43" s="14">
        <v>11</v>
      </c>
      <c r="C43" s="15" t="s">
        <v>33</v>
      </c>
      <c r="D43" s="16">
        <f>D44</f>
        <v>350000</v>
      </c>
      <c r="E43" s="16">
        <f t="shared" ref="E43:F43" si="9">E44</f>
        <v>748900</v>
      </c>
      <c r="F43" s="16">
        <f t="shared" si="9"/>
        <v>748900</v>
      </c>
      <c r="G43" s="18">
        <f t="shared" si="2"/>
        <v>113.97142857142856</v>
      </c>
      <c r="H43" s="32" t="s">
        <v>42</v>
      </c>
      <c r="I43" s="18">
        <f t="shared" si="1"/>
        <v>0</v>
      </c>
      <c r="J43" s="35" t="s">
        <v>42</v>
      </c>
    </row>
    <row r="44" spans="1:11" s="20" customFormat="1" ht="54">
      <c r="A44" s="10" t="s">
        <v>1</v>
      </c>
      <c r="B44" s="12">
        <v>11</v>
      </c>
      <c r="C44" s="12">
        <v>2</v>
      </c>
      <c r="D44" s="6">
        <v>350000</v>
      </c>
      <c r="E44" s="6">
        <v>748900</v>
      </c>
      <c r="F44" s="6">
        <v>748900</v>
      </c>
      <c r="G44" s="7">
        <f t="shared" si="2"/>
        <v>113.97142857142856</v>
      </c>
      <c r="H44" s="61" t="s">
        <v>66</v>
      </c>
      <c r="I44" s="56">
        <f t="shared" si="1"/>
        <v>0</v>
      </c>
      <c r="J44" s="47"/>
    </row>
    <row r="45" spans="1:11" s="20" customFormat="1" ht="68.95" customHeight="1">
      <c r="A45" s="13" t="s">
        <v>35</v>
      </c>
      <c r="B45" s="14">
        <v>14</v>
      </c>
      <c r="C45" s="15" t="s">
        <v>33</v>
      </c>
      <c r="D45" s="16">
        <f>D46</f>
        <v>13215965</v>
      </c>
      <c r="E45" s="16">
        <f t="shared" ref="E45:F45" si="10">E46</f>
        <v>13215965</v>
      </c>
      <c r="F45" s="16">
        <f t="shared" si="10"/>
        <v>13215965</v>
      </c>
      <c r="G45" s="18">
        <f t="shared" ref="G45:G46" si="11">F45/D45*100-100</f>
        <v>0</v>
      </c>
      <c r="H45" s="32" t="s">
        <v>42</v>
      </c>
      <c r="I45" s="31">
        <f t="shared" ref="I45:I47" si="12">F45/E45*100-100</f>
        <v>0</v>
      </c>
      <c r="J45" s="35" t="s">
        <v>42</v>
      </c>
      <c r="K45" s="19"/>
    </row>
    <row r="46" spans="1:11" s="20" customFormat="1" ht="57.7" customHeight="1">
      <c r="A46" s="10" t="s">
        <v>0</v>
      </c>
      <c r="B46" s="12">
        <v>14</v>
      </c>
      <c r="C46" s="12">
        <v>1</v>
      </c>
      <c r="D46" s="6">
        <v>13215965</v>
      </c>
      <c r="E46" s="6">
        <v>13215965</v>
      </c>
      <c r="F46" s="6">
        <v>13215965</v>
      </c>
      <c r="G46" s="7">
        <f t="shared" si="11"/>
        <v>0</v>
      </c>
      <c r="H46" s="46"/>
      <c r="I46" s="7">
        <f t="shared" si="12"/>
        <v>0</v>
      </c>
      <c r="J46" s="47"/>
    </row>
    <row r="47" spans="1:11" ht="34.549999999999997" customHeight="1">
      <c r="A47" s="69" t="s">
        <v>36</v>
      </c>
      <c r="B47" s="70"/>
      <c r="C47" s="71"/>
      <c r="D47" s="65">
        <f>D45+D43+D38+D35+D29+D27+D23+D17+D14+D7</f>
        <v>304947325.13</v>
      </c>
      <c r="E47" s="65">
        <f t="shared" ref="E47:F47" si="13">E45+E43+E38+E35+E29+E27+E23+E17+E14+E7</f>
        <v>532153155.52999997</v>
      </c>
      <c r="F47" s="65">
        <f t="shared" si="13"/>
        <v>530390824.3499999</v>
      </c>
      <c r="G47" s="66">
        <f>F47/D47*100-100</f>
        <v>73.928669196849853</v>
      </c>
      <c r="H47" s="32" t="s">
        <v>42</v>
      </c>
      <c r="I47" s="31">
        <f t="shared" si="12"/>
        <v>-0.33116992010407387</v>
      </c>
      <c r="J47" s="35" t="s">
        <v>42</v>
      </c>
      <c r="K47" s="19"/>
    </row>
    <row r="48" spans="1:11">
      <c r="D48" s="24"/>
      <c r="E48" s="24"/>
      <c r="F48" s="24"/>
      <c r="G48" s="24"/>
      <c r="H48" s="24"/>
    </row>
    <row r="49" spans="1:10" s="54" customFormat="1">
      <c r="A49" s="68" t="s">
        <v>63</v>
      </c>
      <c r="B49" s="68"/>
      <c r="C49" s="68"/>
      <c r="D49" s="68"/>
      <c r="E49" s="68"/>
      <c r="F49" s="68"/>
      <c r="G49" s="68"/>
      <c r="H49" s="68"/>
      <c r="I49" s="68"/>
      <c r="J49" s="53"/>
    </row>
    <row r="50" spans="1:10" s="54" customFormat="1">
      <c r="A50" s="68" t="s">
        <v>64</v>
      </c>
      <c r="B50" s="68"/>
      <c r="C50" s="68"/>
      <c r="D50" s="68"/>
      <c r="E50" s="68"/>
      <c r="F50" s="68"/>
      <c r="G50" s="68"/>
      <c r="H50" s="68"/>
      <c r="I50" s="68"/>
      <c r="J50" s="53"/>
    </row>
  </sheetData>
  <customSheetViews>
    <customSheetView guid="{35E27B03-776B-4D43-9305-010BCBEAB441}" scale="58" showPageBreaks="1" showGridLines="0" printArea="1" showAutoFilter="1" view="pageBreakPreview">
      <selection activeCell="A13" sqref="A13"/>
      <pageMargins left="0" right="0" top="0.59055118110236227" bottom="0.39370078740157483" header="0.31496062992125984" footer="0"/>
      <printOptions horizontalCentered="1"/>
      <pageSetup paperSize="8" scale="47" orientation="landscape" r:id="rId1"/>
      <headerFooter differentFirst="1" scaleWithDoc="0">
        <oddHeader>&amp;C&amp;"Times New Roman,обычный"&amp;14&amp;P</oddHeader>
      </headerFooter>
      <autoFilter ref="A6:I81"/>
    </customSheetView>
    <customSheetView guid="{B7B90A89-897F-4012-90B6-291E100B20EE}" scale="60" showPageBreaks="1" showGridLines="0" printArea="1" filter="1" showAutoFilter="1">
      <selection activeCell="I46" sqref="I46"/>
      <pageMargins left="0" right="0" top="0.59055118110236227" bottom="0.39370078740157483" header="0.31496062992125984" footer="0"/>
      <printOptions horizontalCentered="1"/>
      <pageSetup paperSize="9" scale="33" orientation="landscape" r:id="rId2"/>
      <headerFooter differentFirst="1" scaleWithDoc="0">
        <oddHeader>&amp;C&amp;"Times New Roman,обычный"&amp;14&amp;P</oddHeader>
      </headerFooter>
      <autoFilter ref="A5:I82">
        <filterColumn colId="1">
          <filters>
            <filter val="07"/>
          </filters>
        </filterColumn>
      </autoFilter>
    </customSheetView>
    <customSheetView guid="{9423B178-6BF1-4DC7-8DD7-53D1606DE6FF}" scale="58" showPageBreaks="1" showGridLines="0" printArea="1" filter="1" showAutoFilter="1" view="pageBreakPreview">
      <selection activeCell="H45" sqref="H45"/>
      <pageMargins left="0" right="0" top="0.59055118110236227" bottom="0.39370078740157483" header="0.31496062992125984" footer="0"/>
      <printOptions horizontalCentered="1"/>
      <pageSetup paperSize="8" scale="48" orientation="landscape" r:id="rId3"/>
      <headerFooter differentFirst="1" scaleWithDoc="0">
        <oddHeader>&amp;C&amp;"Times New Roman,обычный"&amp;14&amp;P</oddHeader>
      </headerFooter>
      <autoFilter ref="A5:I82">
        <filterColumn colId="1">
          <filters>
            <filter val="07"/>
          </filters>
        </filterColumn>
      </autoFilter>
    </customSheetView>
    <customSheetView guid="{F67BABCD-81D7-47FE-850A-07289DA31150}" scale="58" showPageBreaks="1" showGridLines="0" printArea="1" showAutoFilter="1" view="pageBreakPreview">
      <pane xSplit="3" ySplit="6" topLeftCell="G43" activePane="bottomRight" state="frozen"/>
      <selection pane="bottomRight" activeCell="I47" sqref="I47"/>
      <pageMargins left="0" right="0" top="0.59055118110236227" bottom="0.39370078740157483" header="0.31496062992125984" footer="0"/>
      <printOptions horizontalCentered="1"/>
      <pageSetup paperSize="9" scale="33" orientation="landscape" r:id="rId4"/>
      <headerFooter differentFirst="1" scaleWithDoc="0">
        <oddHeader>&amp;C&amp;"Times New Roman,обычный"&amp;14&amp;P</oddHeader>
      </headerFooter>
      <autoFilter ref="A5:I82"/>
    </customSheetView>
    <customSheetView guid="{4BC57B5D-BEDB-4A06-90EE-B09080DEBD17}" scale="60" showPageBreaks="1" showGridLines="0" printArea="1" showAutoFilter="1" topLeftCell="D19">
      <selection activeCell="I30" sqref="I30"/>
      <pageMargins left="0" right="0" top="0.59055118110236227" bottom="0.39370078740157483" header="0.31496062992125984" footer="0"/>
      <printOptions horizontalCentered="1"/>
      <pageSetup paperSize="9" scale="33" orientation="landscape" r:id="rId5"/>
      <headerFooter differentFirst="1" scaleWithDoc="0">
        <oddHeader>&amp;C&amp;"Times New Roman,обычный"&amp;14&amp;P</oddHeader>
      </headerFooter>
      <autoFilter ref="A5:I82"/>
    </customSheetView>
    <customSheetView guid="{39BFEDB6-CF3B-4D50-ADF7-3C6FCE0DC0AE}" scale="60" showGridLines="0" printArea="1" showAutoFilter="1" topLeftCell="A19">
      <selection activeCell="G29" sqref="G29"/>
      <pageMargins left="0" right="0" top="0.59055118110236227" bottom="0.39370078740157483" header="0.31496062992125984" footer="0"/>
      <printOptions horizontalCentered="1"/>
      <pageSetup paperSize="9" scale="33" orientation="landscape" r:id="rId6"/>
      <headerFooter differentFirst="1" scaleWithDoc="0">
        <oddHeader>&amp;C&amp;"Times New Roman,обычный"&amp;14&amp;P</oddHeader>
      </headerFooter>
      <autoFilter ref="A5:J82"/>
    </customSheetView>
    <customSheetView guid="{4E946C8C-9DBA-4414-B15F-946596B9B7DC}" scale="58" showPageBreaks="1" showGridLines="0" printArea="1" showAutoFilter="1" view="pageBreakPreview">
      <selection activeCell="I80" sqref="I80"/>
      <pageMargins left="0" right="0" top="0.59055118110236227" bottom="0.39370078740157483" header="0.31496062992125984" footer="0"/>
      <printOptions horizontalCentered="1"/>
      <pageSetup paperSize="9" scale="33" orientation="landscape" r:id="rId7"/>
      <headerFooter differentFirst="1" scaleWithDoc="0">
        <oddHeader>&amp;C&amp;"Times New Roman,обычный"&amp;14&amp;P</oddHeader>
      </headerFooter>
      <autoFilter ref="A5:I82"/>
    </customSheetView>
    <customSheetView guid="{7B59C6F6-AD12-458B-911D-74B70670CB21}" scale="58" showPageBreaks="1" showGridLines="0" printArea="1" showAutoFilter="1" view="pageBreakPreview" topLeftCell="A19">
      <selection activeCell="I32" sqref="I32"/>
      <pageMargins left="0" right="0" top="0.59055118110236227" bottom="0.39370078740157483" header="0.31496062992125984" footer="0"/>
      <printOptions horizontalCentered="1"/>
      <pageSetup paperSize="9" scale="33" orientation="landscape" r:id="rId8"/>
      <headerFooter differentFirst="1" scaleWithDoc="0">
        <oddHeader>&amp;C&amp;"Times New Roman,обычный"&amp;14&amp;P</oddHeader>
      </headerFooter>
      <autoFilter ref="A5:I82"/>
    </customSheetView>
    <customSheetView guid="{E5826787-AE22-43DB-BE2F-B939E2D34E5B}" scale="58" showPageBreaks="1" showGridLines="0" printArea="1" showAutoFilter="1" view="pageBreakPreview" topLeftCell="A49">
      <selection activeCell="I64" sqref="I64"/>
      <pageMargins left="0" right="0" top="0.59055118110236227" bottom="0.39370078740157483" header="0.31496062992125984" footer="0"/>
      <printOptions horizontalCentered="1"/>
      <pageSetup paperSize="9" scale="33" orientation="landscape" r:id="rId9"/>
      <headerFooter differentFirst="1" scaleWithDoc="0">
        <oddHeader>&amp;C&amp;"Times New Roman,обычный"&amp;14&amp;P</oddHeader>
      </headerFooter>
      <autoFilter ref="A5:I82"/>
    </customSheetView>
    <customSheetView guid="{30C63FDB-D1E3-4780-82E5-C6EE54A403A3}" scale="58" showPageBreaks="1" showGridLines="0" printArea="1" showAutoFilter="1" view="pageBreakPreview" topLeftCell="A13">
      <selection activeCell="I26" sqref="I26"/>
      <pageMargins left="0" right="0" top="0.59055118110236227" bottom="0.39370078740157483" header="0.31496062992125984" footer="0"/>
      <printOptions horizontalCentered="1"/>
      <pageSetup paperSize="9" scale="33" orientation="landscape" r:id="rId10"/>
      <headerFooter differentFirst="1" scaleWithDoc="0">
        <oddHeader>&amp;C&amp;"Times New Roman,обычный"&amp;14&amp;P</oddHeader>
      </headerFooter>
      <autoFilter ref="A5:I82"/>
    </customSheetView>
    <customSheetView guid="{5DB9F25A-491F-40C5-AA60-D6D62ECBB3DD}" scale="58" showPageBreaks="1" showGridLines="0" printArea="1" showAutoFilter="1" view="pageBreakPreview">
      <selection activeCell="I4" sqref="I4"/>
      <pageMargins left="0" right="0" top="0.59055118110236227" bottom="0.39370078740157483" header="0.31496062992125984" footer="0"/>
      <printOptions horizontalCentered="1"/>
      <pageSetup paperSize="9" scale="33" orientation="landscape" r:id="rId11"/>
      <headerFooter differentFirst="1" scaleWithDoc="0">
        <oddHeader>&amp;C&amp;"Times New Roman,обычный"&amp;14&amp;P</oddHeader>
      </headerFooter>
      <autoFilter ref="A5:I82"/>
    </customSheetView>
    <customSheetView guid="{70B97892-28E3-4E58-AA65-AF83290F112D}" scale="60" showGridLines="0" printArea="1" showAutoFilter="1" topLeftCell="A58">
      <selection activeCell="I71" sqref="I71"/>
      <pageMargins left="0" right="0" top="0.59055118110236227" bottom="0.39370078740157483" header="0.31496062992125984" footer="0"/>
      <printOptions horizontalCentered="1"/>
      <pageSetup paperSize="9" scale="33" orientation="landscape" r:id="rId12"/>
      <headerFooter differentFirst="1" scaleWithDoc="0">
        <oddHeader>&amp;C&amp;"Times New Roman,обычный"&amp;14&amp;P</oddHeader>
      </headerFooter>
      <autoFilter ref="A5:I82"/>
    </customSheetView>
    <customSheetView guid="{37D3E268-3F77-4BEA-BF27-02C6BFBF1D81}" scale="60" showGridLines="0" showAutoFilter="1" topLeftCell="C64">
      <selection activeCell="I75" sqref="I75"/>
      <pageMargins left="0" right="0" top="0.59055118110236227" bottom="0.39370078740157483" header="0.31496062992125984" footer="0"/>
      <printOptions horizontalCentered="1"/>
      <pageSetup paperSize="9" scale="33" orientation="landscape" r:id="rId13"/>
      <headerFooter differentFirst="1" scaleWithDoc="0">
        <oddHeader>&amp;C&amp;"Times New Roman,обычный"&amp;14&amp;P</oddHeader>
      </headerFooter>
      <autoFilter ref="A5:I82"/>
    </customSheetView>
    <customSheetView guid="{42FED060-8251-4BE4-9871-273B1CE87099}" scale="60" showPageBreaks="1" showGridLines="0" printArea="1" showAutoFilter="1" topLeftCell="A52">
      <selection activeCell="I59" sqref="I59"/>
      <pageMargins left="0" right="0" top="0.59055118110236227" bottom="0.39370078740157483" header="0.31496062992125984" footer="0"/>
      <printOptions horizontalCentered="1"/>
      <pageSetup paperSize="9" scale="33" orientation="landscape" r:id="rId14"/>
      <headerFooter differentFirst="1" scaleWithDoc="0">
        <oddHeader>&amp;C&amp;"Times New Roman,обычный"&amp;14&amp;P</oddHeader>
      </headerFooter>
      <autoFilter ref="A5:I82"/>
    </customSheetView>
    <customSheetView guid="{8783FB30-4C2B-4E46-B9FA-636FDA8834A4}" scale="60" showGridLines="0" printArea="1" filter="1" showAutoFilter="1" topLeftCell="A26">
      <selection activeCell="E84" sqref="E84"/>
      <pageMargins left="0" right="0" top="0.59055118110236227" bottom="0.39370078740157483" header="0.31496062992125984" footer="0"/>
      <printOptions horizontalCentered="1"/>
      <pageSetup paperSize="9" scale="33" orientation="landscape" r:id="rId15"/>
      <headerFooter differentFirst="1" scaleWithDoc="0">
        <oddHeader>&amp;C&amp;"Times New Roman,обычный"&amp;14&amp;P</oddHeader>
      </headerFooter>
      <autoFilter ref="A5:I82">
        <filterColumn colId="1">
          <filters>
            <filter val="03"/>
            <filter val="04"/>
            <filter val="06"/>
          </filters>
        </filterColumn>
      </autoFilter>
    </customSheetView>
    <customSheetView guid="{3C5B4949-0923-488A-B97C-D2FA13C4E498}" scale="60" showGridLines="0" showAutoFilter="1">
      <selection activeCell="I25" sqref="I25"/>
      <pageMargins left="0" right="0" top="0.59055118110236227" bottom="0.39370078740157483" header="0.31496062992125984" footer="0"/>
      <printOptions horizontalCentered="1"/>
      <pageSetup paperSize="9" scale="33" orientation="landscape" r:id="rId16"/>
      <headerFooter differentFirst="1" scaleWithDoc="0">
        <oddHeader>&amp;C&amp;"Times New Roman,обычный"&amp;14&amp;P</oddHeader>
      </headerFooter>
      <autoFilter ref="A5:I82"/>
    </customSheetView>
    <customSheetView guid="{F460B65D-1C8E-4AA5-B4A3-035C423B2BCB}" scale="60" showGridLines="0" printArea="1" showAutoFilter="1" topLeftCell="A43">
      <selection activeCell="F20" sqref="E20:F20"/>
      <pageMargins left="0" right="0" top="0.59055118110236227" bottom="0.39370078740157483" header="0.31496062992125984" footer="0"/>
      <printOptions horizontalCentered="1"/>
      <pageSetup paperSize="9" scale="33" orientation="landscape" r:id="rId17"/>
      <headerFooter differentFirst="1" scaleWithDoc="0">
        <oddHeader>&amp;C&amp;"Times New Roman,обычный"&amp;14&amp;P</oddHeader>
      </headerFooter>
      <autoFilter ref="A5:I82"/>
    </customSheetView>
    <customSheetView guid="{6376AA84-6DAB-4140-BABC-38C988C879B3}" scale="60" showPageBreaks="1" showGridLines="0" printArea="1" showAutoFilter="1" topLeftCell="A57">
      <selection activeCell="F62" sqref="F62"/>
      <pageMargins left="0" right="0" top="0.59055118110236227" bottom="0.39370078740157483" header="0.31496062992125984" footer="0"/>
      <printOptions horizontalCentered="1"/>
      <pageSetup paperSize="9" scale="33" orientation="landscape" r:id="rId18"/>
      <headerFooter differentFirst="1" scaleWithDoc="0">
        <oddHeader>&amp;C&amp;"Times New Roman,обычный"&amp;14&amp;P</oddHeader>
      </headerFooter>
      <autoFilter ref="A5:J82"/>
    </customSheetView>
    <customSheetView guid="{E1EE3B17-23CA-43CB-B3ED-1A923530AD0B}" scale="60" showGridLines="0" printArea="1" showAutoFilter="1" topLeftCell="A55">
      <selection activeCell="I63" sqref="I63"/>
      <pageMargins left="0" right="0" top="0.59055118110236227" bottom="0.39370078740157483" header="0.31496062992125984" footer="0"/>
      <printOptions horizontalCentered="1"/>
      <pageSetup paperSize="9" scale="33" orientation="landscape" r:id="rId19"/>
      <headerFooter differentFirst="1" scaleWithDoc="0">
        <oddHeader>&amp;C&amp;"Times New Roman,обычный"&amp;14&amp;P</oddHeader>
      </headerFooter>
      <autoFilter ref="A5:I82"/>
    </customSheetView>
    <customSheetView guid="{6E59C81F-712A-4BEA-92B2-5566804E17EF}" scale="60" showGridLines="0" showAutoFilter="1" topLeftCell="A64">
      <selection activeCell="I72" sqref="I72:I75"/>
      <pageMargins left="0" right="0" top="0.59055118110236227" bottom="0.39370078740157483" header="0.31496062992125984" footer="0"/>
      <printOptions horizontalCentered="1"/>
      <pageSetup paperSize="9" scale="33" orientation="landscape" r:id="rId20"/>
      <headerFooter differentFirst="1" scaleWithDoc="0">
        <oddHeader>&amp;C&amp;"Times New Roman,обычный"&amp;14&amp;P</oddHeader>
      </headerFooter>
      <autoFilter ref="A5:J82"/>
    </customSheetView>
    <customSheetView guid="{02C082E9-58CF-4EE1-8891-E90806FD5E84}" scale="58" showPageBreaks="1" showGridLines="0" printArea="1" view="pageBreakPreview" topLeftCell="A31">
      <selection activeCell="I35" sqref="I35"/>
      <pageMargins left="0" right="0" top="0.59055118110236227" bottom="0.39370078740157483" header="0.31496062992125984" footer="0"/>
      <printOptions horizontalCentered="1"/>
      <pageSetup paperSize="9" scale="33" orientation="landscape" r:id="rId21"/>
      <headerFooter differentFirst="1" scaleWithDoc="0">
        <oddHeader>&amp;C&amp;"Times New Roman,обычный"&amp;14&amp;P</oddHeader>
      </headerFooter>
    </customSheetView>
    <customSheetView guid="{C7A70FEE-DCAA-4F22-A799-F3513A55FD8E}" scale="55" showPageBreaks="1" showGridLines="0" printArea="1" view="pageBreakPreview">
      <selection activeCell="B8" sqref="B8"/>
      <pageMargins left="0" right="0" top="0.59055118110236227" bottom="0.39370078740157483" header="0.31496062992125984" footer="0"/>
      <printOptions horizontalCentered="1"/>
      <pageSetup paperSize="8" scale="47" orientation="landscape" r:id="rId22"/>
      <headerFooter differentFirst="1" scaleWithDoc="0">
        <oddHeader>&amp;C&amp;"Times New Roman,обычный"&amp;14&amp;P</oddHeader>
      </headerFooter>
    </customSheetView>
    <customSheetView guid="{43729D94-B390-4648-9725-D58E4D77AB01}" scale="58" showPageBreaks="1" showGridLines="0" printArea="1" view="pageBreakPreview" topLeftCell="A3">
      <selection activeCell="H8" sqref="H8"/>
      <pageMargins left="0" right="0" top="0.59055118110236227" bottom="0.39370078740157483" header="0.31496062992125984" footer="0"/>
      <printOptions horizontalCentered="1"/>
      <pageSetup paperSize="8" scale="47" orientation="landscape" r:id="rId23"/>
      <headerFooter differentFirst="1" scaleWithDoc="0">
        <oddHeader>&amp;C&amp;"Times New Roman,обычный"&amp;14&amp;P</oddHeader>
      </headerFooter>
    </customSheetView>
    <customSheetView guid="{3488AFD0-2EB7-45C8-9D49-50DABBD59A9C}" scale="55" showPageBreaks="1" showGridLines="0" printArea="1" view="pageBreakPreview" topLeftCell="A31">
      <selection activeCell="H32" sqref="H32"/>
      <pageMargins left="0" right="0" top="0.59055118110236227" bottom="0.39370078740157483" header="0.31496062992125984" footer="0"/>
      <printOptions horizontalCentered="1"/>
      <pageSetup paperSize="8" scale="47" orientation="landscape" r:id="rId24"/>
      <headerFooter differentFirst="1" scaleWithDoc="0">
        <oddHeader>&amp;C&amp;"Times New Roman,обычный"&amp;14&amp;P</oddHeader>
      </headerFooter>
    </customSheetView>
  </customSheetViews>
  <mergeCells count="12">
    <mergeCell ref="A49:I49"/>
    <mergeCell ref="A50:I50"/>
    <mergeCell ref="A47:C47"/>
    <mergeCell ref="A1:J1"/>
    <mergeCell ref="A3:A5"/>
    <mergeCell ref="D3:D5"/>
    <mergeCell ref="E3:E5"/>
    <mergeCell ref="F3:F5"/>
    <mergeCell ref="G3:J3"/>
    <mergeCell ref="G4:H4"/>
    <mergeCell ref="I4:J4"/>
    <mergeCell ref="B3:C4"/>
  </mergeCells>
  <printOptions horizontalCentered="1"/>
  <pageMargins left="0" right="0" top="0.59055118110236227" bottom="0.39370078740157483" header="0.31496062992125984" footer="0"/>
  <pageSetup paperSize="8" scale="47" orientation="landscape" r:id="rId25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подраздел 2023</vt:lpstr>
      <vt:lpstr>'Раздел подраздел 2023'!Заголовки_для_печати</vt:lpstr>
      <vt:lpstr>'Раздел подраздел 2023'!Область_печати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User</cp:lastModifiedBy>
  <cp:lastPrinted>2025-03-06T05:44:14Z</cp:lastPrinted>
  <dcterms:created xsi:type="dcterms:W3CDTF">2015-01-20T03:57:38Z</dcterms:created>
  <dcterms:modified xsi:type="dcterms:W3CDTF">2025-03-13T08:51:11Z</dcterms:modified>
</cp:coreProperties>
</file>